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СВОД" sheetId="1" r:id="rId1"/>
  </sheets>
  <definedNames>
    <definedName name="_xlnm.Print_Area" localSheetId="0">СВОД!$A$1:$BB$73</definedName>
  </definedNames>
  <calcPr calcId="152511" refMode="R1C1"/>
</workbook>
</file>

<file path=xl/calcChain.xml><?xml version="1.0" encoding="utf-8"?>
<calcChain xmlns="http://schemas.openxmlformats.org/spreadsheetml/2006/main">
  <c r="F42" i="1" l="1"/>
  <c r="N6" i="1" l="1"/>
  <c r="I9" i="1"/>
  <c r="AZ64" i="1" l="1"/>
  <c r="AZ65" i="1"/>
  <c r="AZ66" i="1"/>
  <c r="AY64" i="1"/>
  <c r="AY65" i="1"/>
  <c r="AY66" i="1"/>
  <c r="AY63" i="1"/>
  <c r="AZ63" i="1"/>
  <c r="AX64" i="1"/>
  <c r="AX65" i="1"/>
  <c r="AX66" i="1"/>
  <c r="AX63" i="1"/>
  <c r="AZ48" i="1"/>
  <c r="AZ49" i="1"/>
  <c r="AZ50" i="1"/>
  <c r="AZ51" i="1"/>
  <c r="AZ52" i="1"/>
  <c r="AZ53" i="1"/>
  <c r="AZ54" i="1"/>
  <c r="AZ55" i="1"/>
  <c r="AZ47" i="1"/>
  <c r="AY48" i="1"/>
  <c r="AY49" i="1"/>
  <c r="AY50" i="1"/>
  <c r="AY51" i="1"/>
  <c r="AY52" i="1"/>
  <c r="AY53" i="1"/>
  <c r="AY54" i="1"/>
  <c r="AY55" i="1"/>
  <c r="AY47" i="1"/>
  <c r="AX48" i="1"/>
  <c r="AX49" i="1"/>
  <c r="AX50" i="1"/>
  <c r="AX51" i="1"/>
  <c r="AX52" i="1"/>
  <c r="AX53" i="1"/>
  <c r="AX54" i="1"/>
  <c r="AX55" i="1"/>
  <c r="AX47" i="1"/>
  <c r="AZ24" i="1"/>
  <c r="AZ25" i="1"/>
  <c r="AZ26" i="1"/>
  <c r="AZ27" i="1"/>
  <c r="AZ28" i="1"/>
  <c r="AZ29" i="1"/>
  <c r="AZ30" i="1"/>
  <c r="AZ31" i="1"/>
  <c r="AZ32" i="1"/>
  <c r="AZ33" i="1"/>
  <c r="AZ42" i="1" s="1"/>
  <c r="AZ34" i="1"/>
  <c r="AZ35" i="1"/>
  <c r="AZ36" i="1"/>
  <c r="AZ37" i="1"/>
  <c r="AZ38" i="1"/>
  <c r="AZ39" i="1"/>
  <c r="AZ40" i="1"/>
  <c r="AZ41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23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B42" i="1"/>
  <c r="AA42" i="1"/>
  <c r="AC39" i="1" s="1"/>
  <c r="Z42" i="1"/>
  <c r="AC41" i="1" s="1"/>
  <c r="O42" i="1"/>
  <c r="P42" i="1"/>
  <c r="N42" i="1"/>
  <c r="C42" i="1"/>
  <c r="D42" i="1"/>
  <c r="B42" i="1"/>
  <c r="AY42" i="1" l="1"/>
  <c r="BA39" i="1" s="1"/>
  <c r="AX56" i="1"/>
  <c r="AX67" i="1"/>
  <c r="AY56" i="1"/>
  <c r="AZ56" i="1"/>
  <c r="BA40" i="1"/>
  <c r="BA41" i="1"/>
  <c r="AX42" i="1"/>
  <c r="Y66" i="1" l="1"/>
  <c r="Y65" i="1"/>
  <c r="AY67" i="1" l="1"/>
  <c r="BA63" i="1" s="1"/>
  <c r="P6" i="1" l="1"/>
  <c r="O6" i="1"/>
  <c r="N14" i="1"/>
  <c r="L18" i="1" l="1"/>
  <c r="N7" i="1"/>
  <c r="H18" i="1"/>
  <c r="G18" i="1"/>
  <c r="I18" i="1" s="1"/>
  <c r="F18" i="1"/>
  <c r="K18" i="1" l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P18" i="1"/>
  <c r="N18" i="1"/>
  <c r="Q9" i="1" l="1"/>
  <c r="Q6" i="1"/>
  <c r="Q12" i="1"/>
  <c r="Q15" i="1"/>
  <c r="Q8" i="1"/>
  <c r="Q11" i="1"/>
  <c r="Q17" i="1"/>
  <c r="Q14" i="1"/>
  <c r="Q13" i="1"/>
  <c r="Q10" i="1"/>
  <c r="Q16" i="1"/>
  <c r="M18" i="1"/>
  <c r="AU67" i="1"/>
  <c r="AW64" i="1" s="1"/>
  <c r="AW67" i="1" s="1"/>
  <c r="AV67" i="1"/>
  <c r="AT67" i="1"/>
  <c r="C18" i="1"/>
  <c r="E9" i="1" s="1"/>
  <c r="E7" i="1" l="1"/>
  <c r="E6" i="1"/>
  <c r="Q18" i="1"/>
  <c r="AV56" i="1"/>
  <c r="AU56" i="1"/>
  <c r="AW51" i="1" s="1"/>
  <c r="AW56" i="1" s="1"/>
  <c r="AT56" i="1"/>
  <c r="AV42" i="1"/>
  <c r="AU42" i="1"/>
  <c r="AW26" i="1" s="1"/>
  <c r="AW42" i="1" s="1"/>
  <c r="AP42" i="1"/>
  <c r="AT42" i="1"/>
  <c r="AR42" i="1"/>
  <c r="E17" i="1"/>
  <c r="D18" i="1" l="1"/>
  <c r="B18" i="1"/>
  <c r="H42" i="1" l="1"/>
  <c r="G42" i="1"/>
  <c r="I35" i="1" s="1"/>
  <c r="AM67" i="1"/>
  <c r="AN67" i="1"/>
  <c r="AL67" i="1"/>
  <c r="AL56" i="1"/>
  <c r="AO63" i="1" l="1"/>
  <c r="AO65" i="1"/>
  <c r="AN42" i="1"/>
  <c r="AM42" i="1"/>
  <c r="AL42" i="1"/>
  <c r="AQ56" i="1"/>
  <c r="AS48" i="1" s="1"/>
  <c r="AR56" i="1"/>
  <c r="AP56" i="1"/>
  <c r="AM56" i="1"/>
  <c r="AN56" i="1"/>
  <c r="AJ56" i="1"/>
  <c r="AI56" i="1"/>
  <c r="AH56" i="1"/>
  <c r="AE56" i="1"/>
  <c r="AF56" i="1"/>
  <c r="AD56" i="1"/>
  <c r="AA56" i="1"/>
  <c r="AB56" i="1"/>
  <c r="Z56" i="1"/>
  <c r="X56" i="1"/>
  <c r="W56" i="1"/>
  <c r="V56" i="1"/>
  <c r="T56" i="1"/>
  <c r="S56" i="1"/>
  <c r="R56" i="1"/>
  <c r="P56" i="1"/>
  <c r="O56" i="1"/>
  <c r="N56" i="1"/>
  <c r="L56" i="1"/>
  <c r="K56" i="1"/>
  <c r="J56" i="1"/>
  <c r="H56" i="1"/>
  <c r="G56" i="1"/>
  <c r="F56" i="1"/>
  <c r="D56" i="1"/>
  <c r="C56" i="1"/>
  <c r="E51" i="1" s="1"/>
  <c r="B56" i="1"/>
  <c r="I51" i="1" l="1"/>
  <c r="I50" i="1"/>
  <c r="AO67" i="1"/>
  <c r="AO35" i="1"/>
  <c r="AO25" i="1"/>
  <c r="AO50" i="1"/>
  <c r="AO47" i="1"/>
  <c r="E16" i="1"/>
  <c r="E15" i="1"/>
  <c r="AO42" i="1" l="1"/>
  <c r="AO56" i="1"/>
  <c r="J42" i="1"/>
  <c r="M55" i="1" l="1"/>
  <c r="M51" i="1"/>
  <c r="M54" i="1"/>
  <c r="E49" i="1"/>
  <c r="R42" i="1" l="1"/>
  <c r="AC50" i="1" l="1"/>
  <c r="M50" i="1" l="1"/>
  <c r="D67" i="1" l="1"/>
  <c r="AG37" i="1"/>
  <c r="AS51" i="1" l="1"/>
  <c r="AK48" i="1"/>
  <c r="I52" i="1"/>
  <c r="AG50" i="1" l="1"/>
  <c r="AG49" i="1"/>
  <c r="AG51" i="1"/>
  <c r="AG48" i="1"/>
  <c r="AS50" i="1"/>
  <c r="AS47" i="1"/>
  <c r="AS56" i="1" s="1"/>
  <c r="Q51" i="1"/>
  <c r="Q50" i="1"/>
  <c r="Y50" i="1"/>
  <c r="E50" i="1" l="1"/>
  <c r="E48" i="1"/>
  <c r="E47" i="1"/>
  <c r="I49" i="1"/>
  <c r="I48" i="1"/>
  <c r="I47" i="1"/>
  <c r="U47" i="1"/>
  <c r="U48" i="1"/>
  <c r="U50" i="1"/>
  <c r="AG53" i="1"/>
  <c r="AG47" i="1"/>
  <c r="AG56" i="1" l="1"/>
  <c r="I56" i="1"/>
  <c r="E56" i="1"/>
  <c r="U56" i="1"/>
  <c r="P67" i="1" l="1"/>
  <c r="N67" i="1"/>
  <c r="O67" i="1"/>
  <c r="Q66" i="1" s="1"/>
  <c r="X67" i="1" l="1"/>
  <c r="W67" i="1"/>
  <c r="Y64" i="1" l="1"/>
  <c r="Y63" i="1"/>
  <c r="G67" i="1"/>
  <c r="I66" i="1" l="1"/>
  <c r="I65" i="1"/>
  <c r="AQ42" i="1"/>
  <c r="AF42" i="1"/>
  <c r="X42" i="1"/>
  <c r="Q31" i="1"/>
  <c r="L42" i="1"/>
  <c r="K42" i="1"/>
  <c r="AE42" i="1"/>
  <c r="AG27" i="1" l="1"/>
  <c r="AG25" i="1"/>
  <c r="AG24" i="1"/>
  <c r="AS26" i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E38" i="1"/>
  <c r="E39" i="1"/>
  <c r="AS33" i="1"/>
  <c r="Q39" i="1"/>
  <c r="Q37" i="1"/>
  <c r="AS39" i="1"/>
  <c r="AS36" i="1"/>
  <c r="AD42" i="1" l="1"/>
  <c r="W42" i="1"/>
  <c r="Y29" i="1" s="1"/>
  <c r="V42" i="1"/>
  <c r="AC33" i="1" l="1"/>
  <c r="AC34" i="1"/>
  <c r="Y39" i="1"/>
  <c r="Y24" i="1"/>
  <c r="AC23" i="1"/>
  <c r="AC26" i="1"/>
  <c r="AC25" i="1"/>
  <c r="Y26" i="1"/>
  <c r="Y23" i="1"/>
  <c r="AC35" i="1"/>
  <c r="AC36" i="1"/>
  <c r="AP67" i="1" l="1"/>
  <c r="T42" i="1"/>
  <c r="S42" i="1"/>
  <c r="U26" i="1" l="1"/>
  <c r="U24" i="1"/>
  <c r="U23" i="1"/>
  <c r="U37" i="1"/>
  <c r="U36" i="1"/>
  <c r="U35" i="1"/>
  <c r="U27" i="1"/>
  <c r="U29" i="1"/>
  <c r="U32" i="1"/>
  <c r="AK49" i="1" l="1"/>
  <c r="AK47" i="1"/>
  <c r="AK50" i="1"/>
  <c r="AQ67" i="1"/>
  <c r="AK56" i="1" l="1"/>
  <c r="AS65" i="1"/>
  <c r="AS64" i="1"/>
  <c r="AS63" i="1"/>
  <c r="AS66" i="1"/>
  <c r="AG38" i="1"/>
  <c r="AJ42" i="1"/>
  <c r="AG32" i="1"/>
  <c r="AS42" i="1" l="1"/>
  <c r="AI42" i="1"/>
  <c r="AH42" i="1"/>
  <c r="AK25" i="1" l="1"/>
  <c r="AK38" i="1"/>
  <c r="AK23" i="1"/>
  <c r="AK27" i="1"/>
  <c r="AK37" i="1"/>
  <c r="AK26" i="1"/>
  <c r="AK29" i="1"/>
  <c r="AK33" i="1"/>
  <c r="AS67" i="1"/>
  <c r="AR67" i="1"/>
  <c r="AH67" i="1"/>
  <c r="E8" i="1"/>
  <c r="BA55" i="1" l="1"/>
  <c r="BA54" i="1"/>
  <c r="BA38" i="1"/>
  <c r="AK42" i="1"/>
  <c r="M38" i="1" l="1"/>
  <c r="M35" i="1"/>
  <c r="M37" i="1"/>
  <c r="L67" i="1" l="1"/>
  <c r="J67" i="1"/>
  <c r="K67" i="1"/>
  <c r="Y67" i="1"/>
  <c r="V67" i="1"/>
  <c r="C67" i="1"/>
  <c r="B67" i="1"/>
  <c r="H67" i="1"/>
  <c r="F67" i="1"/>
  <c r="AZ67" i="1"/>
  <c r="AJ67" i="1"/>
  <c r="AI67" i="1"/>
  <c r="AK63" i="1" s="1"/>
  <c r="AF67" i="1"/>
  <c r="AE67" i="1"/>
  <c r="AD67" i="1"/>
  <c r="AB67" i="1"/>
  <c r="AA67" i="1"/>
  <c r="AC63" i="1" s="1"/>
  <c r="Z67" i="1"/>
  <c r="S67" i="1"/>
  <c r="T67" i="1"/>
  <c r="R67" i="1"/>
  <c r="AG63" i="1" l="1"/>
  <c r="AG65" i="1"/>
  <c r="AG64" i="1"/>
  <c r="M65" i="1"/>
  <c r="M66" i="1"/>
  <c r="E63" i="1"/>
  <c r="E66" i="1"/>
  <c r="Q65" i="1"/>
  <c r="Q64" i="1"/>
  <c r="U66" i="1"/>
  <c r="U65" i="1"/>
  <c r="AC64" i="1"/>
  <c r="AC65" i="1"/>
  <c r="BA65" i="1"/>
  <c r="BA66" i="1"/>
  <c r="BA64" i="1"/>
  <c r="AC66" i="1"/>
  <c r="U64" i="1"/>
  <c r="AK64" i="1"/>
  <c r="AK67" i="1" s="1"/>
  <c r="U63" i="1"/>
  <c r="M64" i="1"/>
  <c r="M63" i="1"/>
  <c r="E64" i="1"/>
  <c r="E65" i="1"/>
  <c r="I64" i="1"/>
  <c r="I63" i="1"/>
  <c r="Q63" i="1"/>
  <c r="AG67" i="1" l="1"/>
  <c r="AC67" i="1"/>
  <c r="U67" i="1"/>
  <c r="M67" i="1"/>
  <c r="E67" i="1"/>
  <c r="I67" i="1"/>
  <c r="Q67" i="1"/>
  <c r="M47" i="1" l="1"/>
  <c r="M48" i="1"/>
  <c r="M49" i="1"/>
  <c r="BA67" i="1"/>
  <c r="M56" i="1" l="1"/>
  <c r="BA52" i="1" l="1"/>
  <c r="BA53" i="1"/>
  <c r="BA50" i="1"/>
  <c r="BA51" i="1"/>
  <c r="Y49" i="1"/>
  <c r="Y47" i="1"/>
  <c r="E35" i="1"/>
  <c r="E33" i="1"/>
  <c r="E34" i="1"/>
  <c r="Y56" i="1" l="1"/>
  <c r="E42" i="1"/>
  <c r="U39" i="1" l="1"/>
  <c r="U42" i="1" l="1"/>
  <c r="M28" i="1" l="1"/>
  <c r="M29" i="1"/>
  <c r="M25" i="1"/>
  <c r="M24" i="1"/>
  <c r="M42" i="1" l="1"/>
  <c r="AC47" i="1" l="1"/>
  <c r="AC48" i="1"/>
  <c r="AG33" i="1"/>
  <c r="AC56" i="1" l="1"/>
  <c r="AG42" i="1"/>
  <c r="AC24" i="1" l="1"/>
  <c r="Q48" i="1" l="1"/>
  <c r="Q47" i="1"/>
  <c r="Q49" i="1"/>
  <c r="AC42" i="1"/>
  <c r="Q56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33" i="1"/>
  <c r="I25" i="1"/>
  <c r="I37" i="1"/>
  <c r="Q42" i="1" l="1"/>
  <c r="Y33" i="1"/>
  <c r="Y42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I42" i="1"/>
  <c r="BA35" i="1"/>
  <c r="BA37" i="1"/>
  <c r="BA23" i="1"/>
  <c r="BA34" i="1"/>
  <c r="BA36" i="1"/>
  <c r="E11" i="1"/>
  <c r="E10" i="1"/>
  <c r="BA42" i="1" l="1"/>
  <c r="E18" i="1"/>
  <c r="BA47" i="1"/>
  <c r="BA49" i="1"/>
  <c r="BA48" i="1"/>
  <c r="BA56" i="1" l="1"/>
</calcChain>
</file>

<file path=xl/sharedStrings.xml><?xml version="1.0" encoding="utf-8"?>
<sst xmlns="http://schemas.openxmlformats.org/spreadsheetml/2006/main" count="271" uniqueCount="69">
  <si>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</si>
  <si>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</si>
  <si>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</si>
  <si>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</si>
  <si>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</si>
  <si>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</si>
  <si>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</si>
  <si>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</si>
  <si>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</si>
  <si>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</si>
  <si>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</si>
  <si>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</si>
  <si>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</si>
  <si>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</si>
  <si>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</si>
  <si>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</si>
  <si>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</si>
  <si>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</si>
  <si>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</si>
  <si>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</si>
  <si>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</si>
  <si>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</si>
  <si>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</si>
  <si>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</si>
  <si>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</si>
  <si>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</si>
  <si>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</si>
  <si>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</si>
  <si>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</si>
  <si>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</si>
  <si>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</si>
  <si>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</si>
  <si>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</si>
  <si>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</si>
  <si>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</si>
  <si>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</si>
  <si>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</si>
  <si>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</si>
  <si>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</si>
  <si>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</si>
  <si>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</si>
  <si>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</si>
  <si>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</si>
  <si>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</si>
  <si>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</si>
  <si>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</si>
  <si>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</si>
  <si>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</si>
  <si>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</si>
  <si>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</si>
  <si>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</si>
  <si>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</si>
  <si>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</si>
  <si>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</si>
  <si>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</si>
  <si>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</si>
  <si>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</si>
  <si>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</si>
  <si>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</si>
  <si>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</si>
  <si>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</si>
  <si>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</si>
  <si>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</si>
  <si>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</si>
  <si>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</si>
  <si>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Абайская область</t>
  </si>
  <si>
    <t>Жетысуская область</t>
  </si>
  <si>
    <t>Наименование БВУ</t>
  </si>
  <si>
    <t>по состоянию на 28.04.2023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</si>
</sst>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3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3" fillId="0" borderId="47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165" fontId="2" fillId="0" borderId="0" xfId="1" applyNumberFormat="1" applyFont="1" applyAlignment="1"/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164" fontId="2" fillId="0" borderId="8" xfId="1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169" fontId="2" fillId="0" borderId="1" xfId="2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NumberFormat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NumberFormat="1" applyFont="1" applyFill="1" applyBorder="1" applyAlignment="1">
      <alignment horizont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165" fontId="2" fillId="0" borderId="34" xfId="1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68" fontId="0" fillId="0" borderId="1" xfId="1" applyNumberFormat="1" applyFont="1" applyBorder="1" applyAlignment="1"/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wrapText="1"/>
    </xf>
    <xf numFmtId="9" fontId="3" fillId="0" borderId="25" xfId="2" applyFont="1" applyFill="1" applyBorder="1" applyAlignment="1">
      <alignment horizontal="center" wrapText="1"/>
    </xf>
    <xf numFmtId="164" fontId="3" fillId="0" borderId="25" xfId="1" applyFont="1" applyFill="1" applyBorder="1" applyAlignment="1">
      <alignment horizontal="center" wrapText="1"/>
    </xf>
    <xf numFmtId="9" fontId="3" fillId="0" borderId="25" xfId="1" applyNumberFormat="1" applyFont="1" applyFill="1" applyBorder="1" applyAlignment="1">
      <alignment horizontal="center" wrapText="1"/>
    </xf>
    <xf numFmtId="1" fontId="3" fillId="0" borderId="25" xfId="1" applyNumberFormat="1" applyFont="1" applyFill="1" applyBorder="1" applyAlignment="1">
      <alignment horizontal="center" wrapText="1"/>
    </xf>
    <xf numFmtId="165" fontId="3" fillId="0" borderId="25" xfId="1" applyNumberFormat="1" applyFont="1" applyFill="1" applyBorder="1" applyAlignment="1">
      <alignment horizontal="center" wrapText="1"/>
    </xf>
    <xf numFmtId="1" fontId="3" fillId="0" borderId="25" xfId="0" applyNumberFormat="1" applyFont="1" applyFill="1" applyBorder="1" applyAlignment="1">
      <alignment horizontal="center" wrapText="1"/>
    </xf>
    <xf numFmtId="49" fontId="3" fillId="0" borderId="25" xfId="1" applyNumberFormat="1" applyFont="1" applyFill="1" applyBorder="1" applyAlignment="1">
      <alignment horizontal="center" wrapText="1"/>
    </xf>
    <xf numFmtId="2" fontId="3" fillId="0" borderId="25" xfId="1" applyNumberFormat="1" applyFont="1" applyFill="1" applyBorder="1" applyAlignment="1">
      <alignment horizontal="center" wrapText="1"/>
    </xf>
    <xf numFmtId="1" fontId="3" fillId="0" borderId="25" xfId="2" applyNumberFormat="1" applyFont="1" applyFill="1" applyBorder="1" applyAlignment="1">
      <alignment horizontal="center" wrapText="1"/>
    </xf>
    <xf numFmtId="2" fontId="3" fillId="0" borderId="25" xfId="2" applyNumberFormat="1" applyFont="1" applyFill="1" applyBorder="1" applyAlignment="1">
      <alignment horizontal="center" wrapText="1"/>
    </xf>
    <xf numFmtId="9" fontId="3" fillId="0" borderId="26" xfId="2" applyFont="1" applyFill="1" applyBorder="1" applyAlignment="1">
      <alignment horizontal="center" wrapText="1"/>
    </xf>
    <xf numFmtId="165" fontId="3" fillId="0" borderId="19" xfId="0" applyNumberFormat="1" applyFont="1" applyFill="1" applyBorder="1" applyAlignment="1">
      <alignment horizontal="center" wrapText="1"/>
    </xf>
    <xf numFmtId="165" fontId="3" fillId="0" borderId="38" xfId="1" applyNumberFormat="1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" borderId="2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 wrapText="1"/>
    </xf>
    <xf numFmtId="0" fontId="3" fillId="3" borderId="53" xfId="0" applyFont="1" applyFill="1" applyBorder="1" applyAlignment="1">
      <alignment horizontal="center" wrapText="1"/>
    </xf>
    <xf numFmtId="0" fontId="3" fillId="3" borderId="55" xfId="0" applyFont="1" applyFill="1" applyBorder="1" applyAlignment="1">
      <alignment horizontal="center" wrapText="1"/>
    </xf>
    <xf numFmtId="0" fontId="3" fillId="3" borderId="54" xfId="0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3" borderId="57" xfId="0" applyFont="1" applyFill="1" applyBorder="1" applyAlignment="1">
      <alignment horizontal="center" wrapText="1"/>
    </xf>
    <xf numFmtId="0" fontId="3" fillId="3" borderId="46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5" fillId="3" borderId="46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wrapText="1"/>
    </xf>
    <xf numFmtId="0" fontId="5" fillId="3" borderId="53" xfId="0" applyFont="1" applyFill="1" applyBorder="1" applyAlignment="1">
      <alignment horizontal="center" wrapText="1"/>
    </xf>
    <xf numFmtId="0" fontId="5" fillId="3" borderId="55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0"/>
  <sheetViews>
    <sheetView tabSelected="1" zoomScale="80" zoomScaleNormal="80" zoomScaleSheetLayoutView="80" workbookViewId="0">
      <pane xSplit="1" ySplit="5" topLeftCell="C36" activePane="bottomRight" state="frozen"/>
      <selection pane="topRight" activeCell="B1" sqref="B1"/>
      <selection pane="bottomLeft" activeCell="A6" sqref="A6"/>
      <selection pane="bottomRight" activeCell="H4" sqref="H4:H5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20.2851562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59.25" customHeight="1" x14ac:dyDescent="0.25">
      <c r="A1" s="248" t="s">
        <v>68</v>
      </c>
      <c r="B1" s="248"/>
      <c r="C1" s="248"/>
      <c r="D1" s="248"/>
      <c r="E1" s="24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60" t="s">
        <v>20</v>
      </c>
      <c r="B2" s="260"/>
      <c r="C2" s="260"/>
      <c r="D2" s="260"/>
      <c r="E2" s="260"/>
      <c r="F2" s="28"/>
      <c r="G2" s="28"/>
      <c r="H2" s="28"/>
      <c r="I2" s="28"/>
      <c r="J2" s="28"/>
      <c r="K2" s="28"/>
      <c r="L2" s="28"/>
      <c r="M2" s="28"/>
      <c r="N2" s="4"/>
      <c r="O2" s="4"/>
      <c r="P2" s="4"/>
      <c r="Q2" s="4"/>
      <c r="R2" s="4"/>
      <c r="S2" s="3"/>
      <c r="T2" s="3"/>
    </row>
    <row r="3" spans="1:20" ht="27" customHeight="1" x14ac:dyDescent="0.25">
      <c r="A3" s="255" t="s">
        <v>67</v>
      </c>
      <c r="B3" s="253" t="s">
        <v>52</v>
      </c>
      <c r="C3" s="249"/>
      <c r="D3" s="249"/>
      <c r="E3" s="254"/>
      <c r="F3" s="235" t="s">
        <v>60</v>
      </c>
      <c r="G3" s="235"/>
      <c r="H3" s="235"/>
      <c r="I3" s="235"/>
      <c r="J3" s="234" t="s">
        <v>61</v>
      </c>
      <c r="K3" s="235"/>
      <c r="L3" s="235"/>
      <c r="M3" s="236"/>
      <c r="N3" s="237" t="s">
        <v>62</v>
      </c>
      <c r="O3" s="238"/>
      <c r="P3" s="238"/>
      <c r="Q3" s="239"/>
    </row>
    <row r="4" spans="1:20" ht="18" customHeight="1" x14ac:dyDescent="0.25">
      <c r="A4" s="255"/>
      <c r="B4" s="256" t="s">
        <v>1</v>
      </c>
      <c r="C4" s="258" t="s">
        <v>27</v>
      </c>
      <c r="D4" s="258" t="s">
        <v>33</v>
      </c>
      <c r="E4" s="247" t="s">
        <v>0</v>
      </c>
      <c r="F4" s="240" t="s">
        <v>1</v>
      </c>
      <c r="G4" s="241" t="s">
        <v>27</v>
      </c>
      <c r="H4" s="241" t="s">
        <v>33</v>
      </c>
      <c r="I4" s="242" t="s">
        <v>0</v>
      </c>
      <c r="J4" s="243" t="s">
        <v>1</v>
      </c>
      <c r="K4" s="241" t="s">
        <v>27</v>
      </c>
      <c r="L4" s="241" t="s">
        <v>33</v>
      </c>
      <c r="M4" s="244" t="s">
        <v>0</v>
      </c>
      <c r="N4" s="245" t="s">
        <v>1</v>
      </c>
      <c r="O4" s="246" t="s">
        <v>27</v>
      </c>
      <c r="P4" s="246" t="s">
        <v>33</v>
      </c>
      <c r="Q4" s="247" t="s">
        <v>0</v>
      </c>
    </row>
    <row r="5" spans="1:20" ht="31.5" customHeight="1" thickBot="1" x14ac:dyDescent="0.3">
      <c r="A5" s="255"/>
      <c r="B5" s="257"/>
      <c r="C5" s="259"/>
      <c r="D5" s="259"/>
      <c r="E5" s="247"/>
      <c r="F5" s="240"/>
      <c r="G5" s="241"/>
      <c r="H5" s="241"/>
      <c r="I5" s="242"/>
      <c r="J5" s="243"/>
      <c r="K5" s="241"/>
      <c r="L5" s="241"/>
      <c r="M5" s="244"/>
      <c r="N5" s="245"/>
      <c r="O5" s="246"/>
      <c r="P5" s="246"/>
      <c r="Q5" s="247"/>
    </row>
    <row r="6" spans="1:20" s="23" customFormat="1" ht="16.5" customHeight="1" x14ac:dyDescent="0.25">
      <c r="A6" s="172" t="s">
        <v>64</v>
      </c>
      <c r="B6" s="11">
        <v>60</v>
      </c>
      <c r="C6" s="88">
        <v>10390.144</v>
      </c>
      <c r="D6" s="88">
        <v>3736.8505570000002</v>
      </c>
      <c r="E6" s="12">
        <f>C6/C18</f>
        <v>9.0263425189244892E-2</v>
      </c>
      <c r="F6" s="202"/>
      <c r="G6" s="194"/>
      <c r="H6" s="194"/>
      <c r="I6" s="203"/>
      <c r="J6" s="205"/>
      <c r="K6" s="194"/>
      <c r="L6" s="194"/>
      <c r="M6" s="206"/>
      <c r="N6" s="208">
        <f>B6+J6</f>
        <v>60</v>
      </c>
      <c r="O6" s="196">
        <f t="shared" ref="N6:P7" si="0">C6+K6</f>
        <v>10390.144</v>
      </c>
      <c r="P6" s="196">
        <f t="shared" si="0"/>
        <v>3736.8505570000002</v>
      </c>
      <c r="Q6" s="206">
        <f>O6/O18</f>
        <v>9.0263425189244892E-2</v>
      </c>
    </row>
    <row r="7" spans="1:20" s="23" customFormat="1" x14ac:dyDescent="0.25">
      <c r="A7" s="18" t="s">
        <v>21</v>
      </c>
      <c r="B7" s="11">
        <v>66</v>
      </c>
      <c r="C7" s="88">
        <v>14169.2443</v>
      </c>
      <c r="D7" s="88">
        <v>6422.5483715399996</v>
      </c>
      <c r="E7" s="12">
        <f>C7/C18</f>
        <v>0.1230940132168702</v>
      </c>
      <c r="F7" s="19"/>
      <c r="G7" s="88"/>
      <c r="H7" s="88"/>
      <c r="I7" s="13"/>
      <c r="J7" s="11"/>
      <c r="K7" s="192"/>
      <c r="L7" s="193"/>
      <c r="M7" s="12"/>
      <c r="N7" s="11">
        <f t="shared" si="0"/>
        <v>66</v>
      </c>
      <c r="O7" s="88">
        <f t="shared" si="0"/>
        <v>14169.2443</v>
      </c>
      <c r="P7" s="88">
        <f t="shared" si="0"/>
        <v>6422.5483715399996</v>
      </c>
      <c r="Q7" s="12">
        <f>O7/O18</f>
        <v>0.1230940132168702</v>
      </c>
    </row>
    <row r="8" spans="1:20" s="23" customFormat="1" ht="15.75" customHeight="1" x14ac:dyDescent="0.25">
      <c r="A8" s="18" t="s">
        <v>18</v>
      </c>
      <c r="B8" s="11">
        <v>62</v>
      </c>
      <c r="C8" s="90">
        <v>10834.067986</v>
      </c>
      <c r="D8" s="90">
        <v>4954.1860829999996</v>
      </c>
      <c r="E8" s="12">
        <f>C8/C18</f>
        <v>9.411997419376518E-2</v>
      </c>
      <c r="F8" s="19"/>
      <c r="G8" s="88"/>
      <c r="H8" s="88"/>
      <c r="I8" s="13"/>
      <c r="J8" s="11"/>
      <c r="K8" s="88"/>
      <c r="L8" s="88"/>
      <c r="M8" s="12"/>
      <c r="N8" s="11">
        <f t="shared" ref="N8:P16" si="1">B8+J8</f>
        <v>62</v>
      </c>
      <c r="O8" s="88">
        <f t="shared" si="1"/>
        <v>10834.067986</v>
      </c>
      <c r="P8" s="88">
        <f t="shared" si="1"/>
        <v>4954.1860829999996</v>
      </c>
      <c r="Q8" s="12">
        <f>O8/O18</f>
        <v>9.411997419376518E-2</v>
      </c>
    </row>
    <row r="9" spans="1:20" s="23" customFormat="1" ht="21.75" customHeight="1" x14ac:dyDescent="0.25">
      <c r="A9" s="18" t="s">
        <v>23</v>
      </c>
      <c r="B9" s="11">
        <v>99</v>
      </c>
      <c r="C9" s="88">
        <v>27828.373046000001</v>
      </c>
      <c r="D9" s="88">
        <v>12363.500386</v>
      </c>
      <c r="E9" s="12">
        <f>C9/C18</f>
        <v>0.2417564442394658</v>
      </c>
      <c r="F9" s="19">
        <v>2</v>
      </c>
      <c r="G9" s="88">
        <v>1800</v>
      </c>
      <c r="H9" s="88">
        <v>900</v>
      </c>
      <c r="I9" s="13">
        <f>G9/G18</f>
        <v>1</v>
      </c>
      <c r="J9" s="11"/>
      <c r="K9" s="88"/>
      <c r="L9" s="88"/>
      <c r="M9" s="12"/>
      <c r="N9" s="11">
        <f t="shared" si="1"/>
        <v>99</v>
      </c>
      <c r="O9" s="88">
        <f t="shared" si="1"/>
        <v>27828.373046000001</v>
      </c>
      <c r="P9" s="88">
        <f t="shared" si="1"/>
        <v>12363.500386</v>
      </c>
      <c r="Q9" s="12">
        <f>O9/O18</f>
        <v>0.2417564442394658</v>
      </c>
    </row>
    <row r="10" spans="1:20" s="23" customFormat="1" x14ac:dyDescent="0.25">
      <c r="A10" s="25" t="s">
        <v>25</v>
      </c>
      <c r="B10" s="11">
        <v>24</v>
      </c>
      <c r="C10" s="88">
        <v>7820.7</v>
      </c>
      <c r="D10" s="88">
        <v>2635.3215539899998</v>
      </c>
      <c r="E10" s="12">
        <f>C10/C18</f>
        <v>6.7941615571211283E-2</v>
      </c>
      <c r="F10" s="19"/>
      <c r="G10" s="88"/>
      <c r="H10" s="88"/>
      <c r="I10" s="13"/>
      <c r="J10" s="11"/>
      <c r="K10" s="88"/>
      <c r="L10" s="88"/>
      <c r="M10" s="12"/>
      <c r="N10" s="11">
        <f t="shared" si="1"/>
        <v>24</v>
      </c>
      <c r="O10" s="88">
        <f t="shared" si="1"/>
        <v>7820.7</v>
      </c>
      <c r="P10" s="88">
        <f t="shared" si="1"/>
        <v>2635.3215539899998</v>
      </c>
      <c r="Q10" s="12">
        <f>O10/O18</f>
        <v>6.7941615571211283E-2</v>
      </c>
    </row>
    <row r="11" spans="1:20" s="23" customFormat="1" ht="15.75" customHeight="1" x14ac:dyDescent="0.25">
      <c r="B11" s="11">
        <v>33</v>
      </c>
      <c r="C11" s="88">
        <v>18530.201498999999</v>
      </c>
      <c r="D11" s="88">
        <v>7738.1927530000003</v>
      </c>
      <c r="E11" s="12">
        <f>C11/C18</f>
        <v>0.1609794298083472</v>
      </c>
      <c r="F11" s="19"/>
      <c r="G11" s="88"/>
      <c r="H11" s="88"/>
      <c r="I11" s="13"/>
      <c r="J11" s="11"/>
      <c r="K11" s="88"/>
      <c r="L11" s="88"/>
      <c r="M11" s="12"/>
      <c r="N11" s="11">
        <f t="shared" si="1"/>
        <v>33</v>
      </c>
      <c r="O11" s="88">
        <f t="shared" si="1"/>
        <v>18530.201498999999</v>
      </c>
      <c r="P11" s="88">
        <f t="shared" si="1"/>
        <v>7738.1927530000003</v>
      </c>
      <c r="Q11" s="12">
        <f>O11/O18</f>
        <v>0.1609794298083472</v>
      </c>
    </row>
    <row r="12" spans="1:20" s="23" customFormat="1" x14ac:dyDescent="0.25">
      <c r="A12" s="25" t="s">
        <v>32</v>
      </c>
      <c r="B12" s="11">
        <v>39</v>
      </c>
      <c r="C12" s="88">
        <v>6313.2983540100004</v>
      </c>
      <c r="D12" s="88">
        <v>2853.1925801999996</v>
      </c>
      <c r="E12" s="12">
        <f>C12/C18</f>
        <v>5.4846201715256747E-2</v>
      </c>
      <c r="F12" s="19"/>
      <c r="G12" s="88"/>
      <c r="H12" s="88"/>
      <c r="I12" s="13"/>
      <c r="J12" s="11"/>
      <c r="K12" s="88"/>
      <c r="L12" s="88"/>
      <c r="M12" s="12"/>
      <c r="N12" s="11">
        <f t="shared" si="1"/>
        <v>39</v>
      </c>
      <c r="O12" s="88">
        <f t="shared" si="1"/>
        <v>6313.2983540100004</v>
      </c>
      <c r="P12" s="88">
        <f t="shared" si="1"/>
        <v>2853.1925801999996</v>
      </c>
      <c r="Q12" s="12">
        <f>O12/O18</f>
        <v>5.4846201715256747E-2</v>
      </c>
    </row>
    <row r="13" spans="1:20" s="23" customFormat="1" ht="21" customHeight="1" x14ac:dyDescent="0.25">
      <c r="A13" s="25" t="s">
        <v>26</v>
      </c>
      <c r="B13" s="11">
        <v>14</v>
      </c>
      <c r="C13" s="88">
        <v>4450.9930000000004</v>
      </c>
      <c r="D13" s="88">
        <v>1985.7492520000001</v>
      </c>
      <c r="E13" s="12">
        <f>C13/C18</f>
        <v>3.8667594373413182E-2</v>
      </c>
      <c r="F13" s="19"/>
      <c r="G13" s="88"/>
      <c r="H13" s="88"/>
      <c r="I13" s="13"/>
      <c r="J13" s="11"/>
      <c r="K13" s="88"/>
      <c r="L13" s="88"/>
      <c r="M13" s="12"/>
      <c r="N13" s="11">
        <f t="shared" si="1"/>
        <v>14</v>
      </c>
      <c r="O13" s="88">
        <f t="shared" si="1"/>
        <v>4450.9930000000004</v>
      </c>
      <c r="P13" s="88">
        <f t="shared" si="1"/>
        <v>1985.7492520000001</v>
      </c>
      <c r="Q13" s="12">
        <f>O13/O18</f>
        <v>3.8667594373413182E-2</v>
      </c>
    </row>
    <row r="14" spans="1:20" s="23" customFormat="1" ht="18" customHeight="1" x14ac:dyDescent="0.25">
      <c r="A14" s="25" t="s">
        <v>29</v>
      </c>
      <c r="B14" s="11">
        <v>10</v>
      </c>
      <c r="C14" s="88">
        <v>6282.5</v>
      </c>
      <c r="D14" s="88">
        <v>2997.6592270000001</v>
      </c>
      <c r="E14" s="12">
        <f>C14/C18</f>
        <v>5.457864383317796E-2</v>
      </c>
      <c r="F14" s="19"/>
      <c r="G14" s="88"/>
      <c r="H14" s="88"/>
      <c r="I14" s="13"/>
      <c r="J14" s="11"/>
      <c r="K14" s="88"/>
      <c r="L14" s="88"/>
      <c r="M14" s="12"/>
      <c r="N14" s="11">
        <f>B14+J14</f>
        <v>10</v>
      </c>
      <c r="O14" s="88">
        <f t="shared" si="1"/>
        <v>6282.5</v>
      </c>
      <c r="P14" s="88">
        <f t="shared" si="1"/>
        <v>2997.6592270000001</v>
      </c>
      <c r="Q14" s="12">
        <f>O14/O18</f>
        <v>5.457864383317796E-2</v>
      </c>
    </row>
    <row r="15" spans="1:20" s="23" customFormat="1" ht="18" customHeight="1" x14ac:dyDescent="0.25">
      <c r="A15" s="25" t="s">
        <v>51</v>
      </c>
      <c r="B15" s="11">
        <v>16</v>
      </c>
      <c r="C15" s="88">
        <v>8405.2000000000007</v>
      </c>
      <c r="D15" s="88">
        <v>3931.0587999999998</v>
      </c>
      <c r="E15" s="12">
        <f>C15/C18</f>
        <v>7.3019405833128131E-2</v>
      </c>
      <c r="F15" s="19"/>
      <c r="G15" s="88"/>
      <c r="H15" s="88"/>
      <c r="I15" s="13"/>
      <c r="J15" s="11"/>
      <c r="K15" s="88"/>
      <c r="L15" s="88"/>
      <c r="M15" s="12"/>
      <c r="N15" s="11">
        <f t="shared" si="1"/>
        <v>16</v>
      </c>
      <c r="O15" s="88">
        <f t="shared" si="1"/>
        <v>8405.2000000000007</v>
      </c>
      <c r="P15" s="88">
        <f t="shared" si="1"/>
        <v>3931.0587999999998</v>
      </c>
      <c r="Q15" s="12">
        <f>O15/O18</f>
        <v>7.3019405833128131E-2</v>
      </c>
    </row>
    <row r="16" spans="1:20" s="23" customFormat="1" ht="18" customHeight="1" x14ac:dyDescent="0.25">
      <c r="A16" s="25" t="s">
        <v>57</v>
      </c>
      <c r="B16" s="11">
        <v>2</v>
      </c>
      <c r="C16" s="6">
        <v>40.5</v>
      </c>
      <c r="D16" s="6">
        <v>17.00432</v>
      </c>
      <c r="E16" s="12">
        <f>C16/C18</f>
        <v>3.5184004381117508E-4</v>
      </c>
      <c r="F16" s="19"/>
      <c r="G16" s="88"/>
      <c r="H16" s="88"/>
      <c r="I16" s="13"/>
      <c r="J16" s="11"/>
      <c r="K16" s="88"/>
      <c r="L16" s="88"/>
      <c r="M16" s="12"/>
      <c r="N16" s="11">
        <f t="shared" si="1"/>
        <v>2</v>
      </c>
      <c r="O16" s="88">
        <f>C16+K16</f>
        <v>40.5</v>
      </c>
      <c r="P16" s="88">
        <f t="shared" si="1"/>
        <v>17.00432</v>
      </c>
      <c r="Q16" s="12">
        <f>O16/O18</f>
        <v>3.5184004381117508E-4</v>
      </c>
    </row>
    <row r="17" spans="1:53" s="23" customFormat="1" ht="31.5" customHeight="1" x14ac:dyDescent="0.25">
      <c r="A17" s="25" t="s">
        <v>58</v>
      </c>
      <c r="B17" s="11">
        <v>1</v>
      </c>
      <c r="C17" s="6">
        <v>43.904000000000003</v>
      </c>
      <c r="D17" s="6">
        <v>21.952000000000002</v>
      </c>
      <c r="E17" s="12">
        <f>C17/C18</f>
        <v>3.8141198230829217E-4</v>
      </c>
      <c r="F17" s="19"/>
      <c r="G17" s="88"/>
      <c r="H17" s="88"/>
      <c r="I17" s="13"/>
      <c r="J17" s="11"/>
      <c r="K17" s="88"/>
      <c r="L17" s="88"/>
      <c r="M17" s="12"/>
      <c r="N17" s="11">
        <f>B17+J17</f>
        <v>1</v>
      </c>
      <c r="O17" s="88">
        <f>C17+J17</f>
        <v>43.904000000000003</v>
      </c>
      <c r="P17" s="88">
        <f>D17+K17</f>
        <v>21.952000000000002</v>
      </c>
      <c r="Q17" s="12">
        <f>O17/O18</f>
        <v>3.8141198230829217E-4</v>
      </c>
    </row>
    <row r="18" spans="1:53" ht="29.25" customHeight="1" thickBot="1" x14ac:dyDescent="0.3">
      <c r="A18" s="91" t="s">
        <v>2</v>
      </c>
      <c r="B18" s="70">
        <f>SUM(B6:B17)</f>
        <v>426</v>
      </c>
      <c r="C18" s="209">
        <f>SUM(C6:C17)</f>
        <v>115109.12618501</v>
      </c>
      <c r="D18" s="209">
        <f>SUM(D6:D17)</f>
        <v>49657.215883729994</v>
      </c>
      <c r="E18" s="71">
        <f>SUM(E6:E16)</f>
        <v>0.99961858801769177</v>
      </c>
      <c r="F18" s="190">
        <f>SUM(F6:F17)</f>
        <v>2</v>
      </c>
      <c r="G18" s="195">
        <f>SUM(G6:G17)</f>
        <v>1800</v>
      </c>
      <c r="H18" s="195">
        <f>SUM(H6:H17)</f>
        <v>900</v>
      </c>
      <c r="I18" s="204">
        <f>SUM(I6:I17)</f>
        <v>1</v>
      </c>
      <c r="J18" s="191">
        <f>SUM(J6:J17)</f>
        <v>0</v>
      </c>
      <c r="K18" s="211">
        <f t="shared" ref="K18" si="2">SUM(K6:K17)</f>
        <v>0</v>
      </c>
      <c r="L18" s="212">
        <f t="shared" ref="L18:Q18" si="3">SUM(L6:L17)</f>
        <v>0</v>
      </c>
      <c r="M18" s="207">
        <f t="shared" si="3"/>
        <v>0</v>
      </c>
      <c r="N18" s="70">
        <f t="shared" si="3"/>
        <v>426</v>
      </c>
      <c r="O18" s="171">
        <f t="shared" si="3"/>
        <v>115109.12618501</v>
      </c>
      <c r="P18" s="171">
        <f t="shared" si="3"/>
        <v>49657.215883729994</v>
      </c>
      <c r="Q18" s="71">
        <f t="shared" si="3"/>
        <v>1</v>
      </c>
    </row>
    <row r="19" spans="1:53" x14ac:dyDescent="0.25">
      <c r="A19" s="3"/>
      <c r="B19" s="3"/>
      <c r="C19" s="84"/>
      <c r="D19" s="84"/>
      <c r="E19" s="3"/>
      <c r="F19" s="3"/>
      <c r="G19" s="84"/>
      <c r="H19" s="84"/>
      <c r="I19" s="3"/>
      <c r="J19" s="3"/>
      <c r="K19" s="84"/>
      <c r="L19" s="84"/>
      <c r="M19" s="3"/>
      <c r="N19" s="3"/>
      <c r="O19" s="84"/>
      <c r="P19" s="84"/>
      <c r="Q19" s="3"/>
      <c r="R19" s="3"/>
      <c r="S19" s="3"/>
      <c r="T19" s="3"/>
    </row>
    <row r="20" spans="1:53" ht="30.75" customHeight="1" thickBot="1" x14ac:dyDescent="0.3">
      <c r="A20" s="261" t="s">
        <v>47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8"/>
      <c r="O20" s="28"/>
      <c r="P20" s="28"/>
      <c r="R20" s="3"/>
      <c r="S20" s="3"/>
      <c r="T20" s="3"/>
      <c r="AC20" s="3"/>
      <c r="AD20" s="3"/>
      <c r="AE20" s="3"/>
      <c r="AF20" s="3"/>
      <c r="AG20" s="3"/>
    </row>
    <row r="21" spans="1:53" s="39" customFormat="1" ht="27" customHeight="1" x14ac:dyDescent="0.25">
      <c r="A21" s="262" t="s">
        <v>3</v>
      </c>
      <c r="B21" s="249" t="s">
        <v>64</v>
      </c>
      <c r="C21" s="249"/>
      <c r="D21" s="249"/>
      <c r="E21" s="249"/>
      <c r="F21" s="249" t="s">
        <v>21</v>
      </c>
      <c r="G21" s="249"/>
      <c r="H21" s="249"/>
      <c r="I21" s="249"/>
      <c r="J21" s="249" t="s">
        <v>18</v>
      </c>
      <c r="K21" s="249"/>
      <c r="L21" s="249"/>
      <c r="M21" s="249"/>
      <c r="N21" s="249" t="s">
        <v>28</v>
      </c>
      <c r="O21" s="249"/>
      <c r="P21" s="249"/>
      <c r="Q21" s="249"/>
      <c r="R21" s="249" t="s">
        <v>25</v>
      </c>
      <c r="S21" s="249"/>
      <c r="T21" s="249"/>
      <c r="U21" s="249"/>
      <c r="V21" s="249" t="s">
        <v>36</v>
      </c>
      <c r="W21" s="249"/>
      <c r="X21" s="249"/>
      <c r="Y21" s="249"/>
      <c r="Z21" s="249" t="s">
        <v>24</v>
      </c>
      <c r="AA21" s="249"/>
      <c r="AB21" s="249"/>
      <c r="AC21" s="249"/>
      <c r="AD21" s="249" t="s">
        <v>35</v>
      </c>
      <c r="AE21" s="249"/>
      <c r="AF21" s="249"/>
      <c r="AG21" s="249"/>
      <c r="AH21" s="249" t="s">
        <v>26</v>
      </c>
      <c r="AI21" s="249"/>
      <c r="AJ21" s="249"/>
      <c r="AK21" s="249"/>
      <c r="AL21" s="249" t="s">
        <v>57</v>
      </c>
      <c r="AM21" s="249"/>
      <c r="AN21" s="249"/>
      <c r="AO21" s="249"/>
      <c r="AP21" s="249" t="s">
        <v>46</v>
      </c>
      <c r="AQ21" s="249"/>
      <c r="AR21" s="249"/>
      <c r="AS21" s="249"/>
      <c r="AT21" s="249" t="s">
        <v>59</v>
      </c>
      <c r="AU21" s="249"/>
      <c r="AV21" s="249"/>
      <c r="AW21" s="249"/>
      <c r="AX21" s="249" t="s">
        <v>19</v>
      </c>
      <c r="AY21" s="249"/>
      <c r="AZ21" s="249"/>
      <c r="BA21" s="254"/>
    </row>
    <row r="22" spans="1:53" ht="55.5" customHeight="1" x14ac:dyDescent="0.25">
      <c r="A22" s="263"/>
      <c r="B22" s="10" t="s">
        <v>1</v>
      </c>
      <c r="C22" s="10" t="s">
        <v>27</v>
      </c>
      <c r="D22" s="10" t="s">
        <v>33</v>
      </c>
      <c r="E22" s="10" t="s">
        <v>4</v>
      </c>
      <c r="F22" s="10" t="s">
        <v>1</v>
      </c>
      <c r="G22" s="10" t="s">
        <v>27</v>
      </c>
      <c r="H22" s="10" t="s">
        <v>33</v>
      </c>
      <c r="I22" s="10" t="s">
        <v>4</v>
      </c>
      <c r="J22" s="10" t="s">
        <v>1</v>
      </c>
      <c r="K22" s="10" t="s">
        <v>27</v>
      </c>
      <c r="L22" s="10" t="s">
        <v>33</v>
      </c>
      <c r="M22" s="10" t="s">
        <v>4</v>
      </c>
      <c r="N22" s="10" t="s">
        <v>1</v>
      </c>
      <c r="O22" s="10" t="s">
        <v>27</v>
      </c>
      <c r="P22" s="10" t="s">
        <v>33</v>
      </c>
      <c r="Q22" s="10" t="s">
        <v>4</v>
      </c>
      <c r="R22" s="10" t="s">
        <v>1</v>
      </c>
      <c r="S22" s="10" t="s">
        <v>27</v>
      </c>
      <c r="T22" s="10" t="s">
        <v>33</v>
      </c>
      <c r="U22" s="10" t="s">
        <v>4</v>
      </c>
      <c r="V22" s="10" t="s">
        <v>1</v>
      </c>
      <c r="W22" s="10" t="s">
        <v>27</v>
      </c>
      <c r="X22" s="10" t="s">
        <v>33</v>
      </c>
      <c r="Y22" s="10" t="s">
        <v>4</v>
      </c>
      <c r="Z22" s="10" t="s">
        <v>1</v>
      </c>
      <c r="AA22" s="10" t="s">
        <v>27</v>
      </c>
      <c r="AB22" s="10" t="s">
        <v>33</v>
      </c>
      <c r="AC22" s="10" t="s">
        <v>4</v>
      </c>
      <c r="AD22" s="10" t="s">
        <v>1</v>
      </c>
      <c r="AE22" s="10" t="s">
        <v>27</v>
      </c>
      <c r="AF22" s="10" t="s">
        <v>33</v>
      </c>
      <c r="AG22" s="10" t="s">
        <v>4</v>
      </c>
      <c r="AH22" s="10" t="s">
        <v>1</v>
      </c>
      <c r="AI22" s="10" t="s">
        <v>27</v>
      </c>
      <c r="AJ22" s="10" t="s">
        <v>33</v>
      </c>
      <c r="AK22" s="10" t="s">
        <v>4</v>
      </c>
      <c r="AL22" s="10" t="s">
        <v>1</v>
      </c>
      <c r="AM22" s="10" t="s">
        <v>27</v>
      </c>
      <c r="AN22" s="10" t="s">
        <v>33</v>
      </c>
      <c r="AO22" s="10" t="s">
        <v>4</v>
      </c>
      <c r="AP22" s="10" t="s">
        <v>1</v>
      </c>
      <c r="AQ22" s="10" t="s">
        <v>27</v>
      </c>
      <c r="AR22" s="10" t="s">
        <v>33</v>
      </c>
      <c r="AS22" s="10" t="s">
        <v>4</v>
      </c>
      <c r="AT22" s="10" t="s">
        <v>1</v>
      </c>
      <c r="AU22" s="10" t="s">
        <v>27</v>
      </c>
      <c r="AV22" s="10" t="s">
        <v>33</v>
      </c>
      <c r="AW22" s="10" t="s">
        <v>4</v>
      </c>
      <c r="AX22" s="10" t="s">
        <v>1</v>
      </c>
      <c r="AY22" s="10" t="s">
        <v>27</v>
      </c>
      <c r="AZ22" s="10" t="s">
        <v>33</v>
      </c>
      <c r="BA22" s="217" t="s">
        <v>4</v>
      </c>
    </row>
    <row r="23" spans="1:53" x14ac:dyDescent="0.25">
      <c r="A23" s="218" t="s">
        <v>30</v>
      </c>
      <c r="B23" s="5">
        <v>8</v>
      </c>
      <c r="C23" s="6">
        <v>551</v>
      </c>
      <c r="D23" s="6">
        <v>88.833945999999997</v>
      </c>
      <c r="E23" s="7">
        <f>C23/C42</f>
        <v>5.3031026326487873E-2</v>
      </c>
      <c r="F23" s="5">
        <v>1</v>
      </c>
      <c r="G23" s="6">
        <v>30</v>
      </c>
      <c r="H23" s="6">
        <v>15</v>
      </c>
      <c r="I23" s="7">
        <f>G23/G42</f>
        <v>2.1947080132293782E-3</v>
      </c>
      <c r="J23" s="5">
        <v>8</v>
      </c>
      <c r="K23" s="6">
        <v>1976.536186</v>
      </c>
      <c r="L23" s="6">
        <v>952.38864699999999</v>
      </c>
      <c r="M23" s="7">
        <f>K23/K42</f>
        <v>0.18243712228445674</v>
      </c>
      <c r="N23" s="5">
        <v>4</v>
      </c>
      <c r="O23" s="6">
        <v>331.5</v>
      </c>
      <c r="P23" s="6">
        <v>139.87643399999999</v>
      </c>
      <c r="Q23" s="7">
        <f>O23/O42</f>
        <v>1.1912302578811708E-2</v>
      </c>
      <c r="R23" s="5">
        <v>5</v>
      </c>
      <c r="S23" s="6">
        <v>2800</v>
      </c>
      <c r="T23" s="6">
        <v>1150.847168</v>
      </c>
      <c r="U23" s="7">
        <f>S23/S42</f>
        <v>0.15110467094225094</v>
      </c>
      <c r="V23" s="5">
        <v>1</v>
      </c>
      <c r="W23" s="6">
        <v>3000</v>
      </c>
      <c r="X23" s="6">
        <v>1500</v>
      </c>
      <c r="Y23" s="7">
        <f>W23/W42</f>
        <v>0.47751691205730201</v>
      </c>
      <c r="Z23" s="5">
        <v>3</v>
      </c>
      <c r="AA23" s="6">
        <v>162.9</v>
      </c>
      <c r="AB23" s="6">
        <v>28.614771000000001</v>
      </c>
      <c r="AC23" s="7">
        <f>AA23/AA42</f>
        <v>2.0829337527331317E-2</v>
      </c>
      <c r="AD23" s="30">
        <v>6</v>
      </c>
      <c r="AE23" s="30">
        <v>802.5</v>
      </c>
      <c r="AF23" s="30">
        <v>309.80419999999998</v>
      </c>
      <c r="AG23" s="7">
        <f>AE23/AE42</f>
        <v>0.12711263669176642</v>
      </c>
      <c r="AH23" s="30">
        <v>1</v>
      </c>
      <c r="AI23" s="6">
        <v>2200</v>
      </c>
      <c r="AJ23" s="6">
        <v>1100</v>
      </c>
      <c r="AK23" s="7">
        <f>AI23/AI42</f>
        <v>0.49427172767964356</v>
      </c>
      <c r="AL23" s="7"/>
      <c r="AM23" s="118"/>
      <c r="AN23" s="118"/>
      <c r="AO23" s="7"/>
      <c r="AP23" s="30"/>
      <c r="AQ23" s="30"/>
      <c r="AR23" s="30"/>
      <c r="AS23" s="5"/>
      <c r="AT23" s="5"/>
      <c r="AU23" s="5"/>
      <c r="AV23" s="5"/>
      <c r="AW23" s="5"/>
      <c r="AX23" s="215">
        <f>J23+F23+B23+R23+N23+Z23+AH23+AD23+V23+AP23+AT23+AL23</f>
        <v>37</v>
      </c>
      <c r="AY23" s="88">
        <f>K23+G23+C23+S23+O23+AA23+AI23+AE23+W23+AQ23+AU23+AM23</f>
        <v>11854.436185999999</v>
      </c>
      <c r="AZ23" s="88">
        <f>L23+H23+D23+T23+P23+AB23+AJ23+AF23+X23+AR23+AV23+AN23</f>
        <v>5285.3651659999996</v>
      </c>
      <c r="BA23" s="12">
        <f>AY23/AY42</f>
        <v>0.10298432955651897</v>
      </c>
    </row>
    <row r="24" spans="1:53" x14ac:dyDescent="0.25">
      <c r="A24" s="218" t="s">
        <v>31</v>
      </c>
      <c r="B24" s="5">
        <v>2</v>
      </c>
      <c r="C24" s="6">
        <v>1100.0940000000001</v>
      </c>
      <c r="D24" s="6">
        <v>498.05351999999999</v>
      </c>
      <c r="E24" s="7">
        <f>C24/C42</f>
        <v>0.10587860957461225</v>
      </c>
      <c r="F24" s="5">
        <v>2</v>
      </c>
      <c r="G24" s="6">
        <v>190</v>
      </c>
      <c r="H24" s="6">
        <v>86</v>
      </c>
      <c r="I24" s="7">
        <f>G24/G42</f>
        <v>1.3899817417119396E-2</v>
      </c>
      <c r="J24" s="5">
        <v>10</v>
      </c>
      <c r="K24" s="6">
        <v>1703.558</v>
      </c>
      <c r="L24" s="6">
        <v>656.01521700000001</v>
      </c>
      <c r="M24" s="7">
        <f>K24/K42</f>
        <v>0.15724084454716103</v>
      </c>
      <c r="N24" s="5">
        <v>1</v>
      </c>
      <c r="O24" s="6">
        <v>980</v>
      </c>
      <c r="P24" s="6">
        <v>478.20806499999998</v>
      </c>
      <c r="Q24" s="7">
        <f>O24/O42</f>
        <v>3.5215856794073831E-2</v>
      </c>
      <c r="R24" s="5">
        <v>2</v>
      </c>
      <c r="S24" s="6">
        <v>6000</v>
      </c>
      <c r="T24" s="6">
        <v>2000</v>
      </c>
      <c r="U24" s="7">
        <f>S24/S42</f>
        <v>0.32379572344768059</v>
      </c>
      <c r="V24" s="5">
        <v>1</v>
      </c>
      <c r="W24" s="6">
        <v>1350</v>
      </c>
      <c r="X24" s="6">
        <v>675</v>
      </c>
      <c r="Y24" s="7">
        <f>W24/W42</f>
        <v>0.21488261042578591</v>
      </c>
      <c r="Z24" s="5">
        <v>2</v>
      </c>
      <c r="AA24" s="6">
        <v>780</v>
      </c>
      <c r="AB24" s="6">
        <v>92</v>
      </c>
      <c r="AC24" s="7">
        <f>AA24/AA42</f>
        <v>9.9735317810426188E-2</v>
      </c>
      <c r="AD24" s="30">
        <v>1</v>
      </c>
      <c r="AE24" s="30">
        <v>70</v>
      </c>
      <c r="AF24" s="30">
        <v>23</v>
      </c>
      <c r="AG24" s="7">
        <f>AE24/AE42</f>
        <v>1.1087706627319189E-2</v>
      </c>
      <c r="AH24" s="30"/>
      <c r="AI24" s="6"/>
      <c r="AJ24" s="6"/>
      <c r="AK24" s="7"/>
      <c r="AL24" s="7"/>
      <c r="AM24" s="118"/>
      <c r="AN24" s="118"/>
      <c r="AO24" s="7"/>
      <c r="AP24" s="30"/>
      <c r="AQ24" s="30"/>
      <c r="AR24" s="30"/>
      <c r="AS24" s="7"/>
      <c r="AT24" s="7"/>
      <c r="AU24" s="7"/>
      <c r="AV24" s="7"/>
      <c r="AW24" s="7"/>
      <c r="AX24" s="215">
        <f t="shared" ref="AX24:AX41" si="4">J24+F24+B24+R24+N24+Z24+AH24+AD24+V24+AP24+AT24+AL24</f>
        <v>21</v>
      </c>
      <c r="AY24" s="88">
        <f t="shared" ref="AY24:AY41" si="5">K24+G24+C24+S24+O24+AA24+AI24+AE24+W24+AQ24+AU24+AM24</f>
        <v>12173.652</v>
      </c>
      <c r="AZ24" s="88">
        <f t="shared" ref="AZ24:AZ41" si="6">L24+H24+D24+T24+P24+AB24+AJ24+AF24+X24+AR24+AV24+AN24</f>
        <v>4508.2768020000003</v>
      </c>
      <c r="BA24" s="12">
        <f>AY24/AY42</f>
        <v>0.10575748772893824</v>
      </c>
    </row>
    <row r="25" spans="1:53" x14ac:dyDescent="0.25">
      <c r="A25" s="218" t="s">
        <v>5</v>
      </c>
      <c r="B25" s="5">
        <v>1</v>
      </c>
      <c r="C25" s="6">
        <v>45</v>
      </c>
      <c r="D25" s="6">
        <v>22.5</v>
      </c>
      <c r="E25" s="7">
        <f>C25/C42</f>
        <v>4.3310275584245994E-3</v>
      </c>
      <c r="F25" s="5">
        <v>6</v>
      </c>
      <c r="G25" s="6">
        <v>589.42999999999995</v>
      </c>
      <c r="H25" s="6">
        <v>294.71499999999997</v>
      </c>
      <c r="I25" s="7">
        <f>G25/G42</f>
        <v>4.3120891474593075E-2</v>
      </c>
      <c r="J25" s="5">
        <v>5</v>
      </c>
      <c r="K25" s="6">
        <v>205</v>
      </c>
      <c r="L25" s="6">
        <v>97.471800000000002</v>
      </c>
      <c r="M25" s="7">
        <f>K25/K42</f>
        <v>1.8921793758808335E-2</v>
      </c>
      <c r="N25" s="5">
        <v>4</v>
      </c>
      <c r="O25" s="6">
        <v>238</v>
      </c>
      <c r="P25" s="6">
        <v>100.2478</v>
      </c>
      <c r="Q25" s="7">
        <f>O25/O42</f>
        <v>8.5524223642750724E-3</v>
      </c>
      <c r="R25" s="5"/>
      <c r="S25" s="6"/>
      <c r="T25" s="6"/>
      <c r="U25" s="7"/>
      <c r="V25" s="5"/>
      <c r="W25" s="6"/>
      <c r="X25" s="6"/>
      <c r="Y25" s="7"/>
      <c r="Z25" s="5">
        <v>3</v>
      </c>
      <c r="AA25" s="6">
        <v>2070</v>
      </c>
      <c r="AB25" s="6">
        <v>656.61682199999996</v>
      </c>
      <c r="AC25" s="7">
        <f>AA25/AA42</f>
        <v>0.26468218957382333</v>
      </c>
      <c r="AD25" s="30">
        <v>1</v>
      </c>
      <c r="AE25" s="30">
        <v>40</v>
      </c>
      <c r="AF25" s="30">
        <v>20</v>
      </c>
      <c r="AG25" s="7">
        <f>AE25/AE42</f>
        <v>6.3358323584681081E-3</v>
      </c>
      <c r="AH25" s="30">
        <v>1</v>
      </c>
      <c r="AI25" s="6">
        <v>50</v>
      </c>
      <c r="AJ25" s="6">
        <v>20</v>
      </c>
      <c r="AK25" s="7">
        <f>AI25/AI42</f>
        <v>1.1233448356355535E-2</v>
      </c>
      <c r="AL25" s="88">
        <v>1</v>
      </c>
      <c r="AM25" s="118">
        <v>25</v>
      </c>
      <c r="AN25" s="118">
        <v>10.00432</v>
      </c>
      <c r="AO25" s="7">
        <f>AM25/AM42</f>
        <v>0.61728395061728392</v>
      </c>
      <c r="AP25" s="30">
        <v>7</v>
      </c>
      <c r="AQ25" s="30">
        <v>5920</v>
      </c>
      <c r="AR25" s="30">
        <v>2955</v>
      </c>
      <c r="AS25" s="7">
        <f>AQ25/AQ42</f>
        <v>0.70432589349450336</v>
      </c>
      <c r="AT25" s="7"/>
      <c r="AU25" s="7"/>
      <c r="AV25" s="7"/>
      <c r="AW25" s="7"/>
      <c r="AX25" s="215">
        <f t="shared" si="4"/>
        <v>29</v>
      </c>
      <c r="AY25" s="88">
        <f t="shared" si="5"/>
        <v>9182.43</v>
      </c>
      <c r="AZ25" s="88">
        <f t="shared" si="6"/>
        <v>4176.5557420000005</v>
      </c>
      <c r="BA25" s="12">
        <f>AY25/AY42</f>
        <v>7.9771520333161691E-2</v>
      </c>
    </row>
    <row r="26" spans="1:53" x14ac:dyDescent="0.25">
      <c r="A26" s="218" t="s">
        <v>6</v>
      </c>
      <c r="B26" s="5">
        <v>5</v>
      </c>
      <c r="C26" s="6">
        <v>330.4</v>
      </c>
      <c r="D26" s="6">
        <v>68.900000000000006</v>
      </c>
      <c r="E26" s="7">
        <f>C26/C42</f>
        <v>3.1799366784521943E-2</v>
      </c>
      <c r="F26" s="5">
        <v>6</v>
      </c>
      <c r="G26" s="6">
        <v>1560</v>
      </c>
      <c r="H26" s="6">
        <v>723.72263999999996</v>
      </c>
      <c r="I26" s="7">
        <f>G26/G42</f>
        <v>0.11412481668792766</v>
      </c>
      <c r="J26" s="5">
        <v>3</v>
      </c>
      <c r="K26" s="6">
        <v>40</v>
      </c>
      <c r="L26" s="6">
        <v>16.512975999999998</v>
      </c>
      <c r="M26" s="7">
        <f>K26/K42</f>
        <v>3.6920573187918704E-3</v>
      </c>
      <c r="N26" s="5">
        <v>7</v>
      </c>
      <c r="O26" s="6">
        <v>4264</v>
      </c>
      <c r="P26" s="6">
        <v>2097.4891729999999</v>
      </c>
      <c r="Q26" s="7">
        <f>O26/O42</f>
        <v>0.15322491160197022</v>
      </c>
      <c r="R26" s="5">
        <v>5</v>
      </c>
      <c r="S26" s="6">
        <v>1769</v>
      </c>
      <c r="T26" s="6">
        <v>851.18097899999998</v>
      </c>
      <c r="U26" s="7">
        <f>S26/S42</f>
        <v>9.5465772463157822E-2</v>
      </c>
      <c r="V26" s="5">
        <v>1</v>
      </c>
      <c r="W26" s="6">
        <v>20</v>
      </c>
      <c r="X26" s="6">
        <v>10</v>
      </c>
      <c r="Y26" s="7">
        <f>W26/W42</f>
        <v>3.1834460803820135E-3</v>
      </c>
      <c r="Z26" s="5">
        <v>1</v>
      </c>
      <c r="AA26" s="6">
        <v>1600</v>
      </c>
      <c r="AB26" s="6">
        <v>593.279</v>
      </c>
      <c r="AC26" s="7">
        <f>AA26/AA42</f>
        <v>0.20458526730343835</v>
      </c>
      <c r="AD26" s="30">
        <v>2</v>
      </c>
      <c r="AE26" s="30">
        <v>385</v>
      </c>
      <c r="AF26" s="30">
        <v>151.5</v>
      </c>
      <c r="AG26" s="7">
        <f>AE26/AE42</f>
        <v>6.0982386450255541E-2</v>
      </c>
      <c r="AH26" s="30">
        <v>5</v>
      </c>
      <c r="AI26" s="6">
        <v>1455</v>
      </c>
      <c r="AJ26" s="6">
        <v>673.67</v>
      </c>
      <c r="AK26" s="7">
        <f>AI26/AI42</f>
        <v>0.32689334716994611</v>
      </c>
      <c r="AL26" s="7"/>
      <c r="AM26" s="118"/>
      <c r="AN26" s="118"/>
      <c r="AO26" s="7"/>
      <c r="AP26" s="30">
        <v>1</v>
      </c>
      <c r="AQ26" s="131">
        <v>18.7</v>
      </c>
      <c r="AR26" s="131">
        <v>6.97</v>
      </c>
      <c r="AS26" s="173">
        <f>AQ26/AQ42</f>
        <v>2.2248132108694616E-3</v>
      </c>
      <c r="AT26" s="30">
        <v>1</v>
      </c>
      <c r="AU26" s="131">
        <v>43.904000000000003</v>
      </c>
      <c r="AV26" s="174">
        <v>21.952000000000002</v>
      </c>
      <c r="AW26" s="173">
        <f>AU26/AU42</f>
        <v>1</v>
      </c>
      <c r="AX26" s="215">
        <f t="shared" si="4"/>
        <v>37</v>
      </c>
      <c r="AY26" s="88">
        <f t="shared" si="5"/>
        <v>11486.004000000001</v>
      </c>
      <c r="AZ26" s="88">
        <f t="shared" si="6"/>
        <v>5215.1767680000003</v>
      </c>
      <c r="BA26" s="12">
        <f>AY26/AY42</f>
        <v>9.9783608656181036E-2</v>
      </c>
    </row>
    <row r="27" spans="1:53" x14ac:dyDescent="0.25">
      <c r="A27" s="218" t="s">
        <v>7</v>
      </c>
      <c r="B27" s="5">
        <v>3</v>
      </c>
      <c r="C27" s="6">
        <v>350</v>
      </c>
      <c r="D27" s="6">
        <v>142.1875</v>
      </c>
      <c r="E27" s="7">
        <f>C27/C42</f>
        <v>3.3685769898857992E-2</v>
      </c>
      <c r="F27" s="5">
        <v>3</v>
      </c>
      <c r="G27" s="6">
        <v>5170.085</v>
      </c>
      <c r="H27" s="6">
        <v>2576.7027800000001</v>
      </c>
      <c r="I27" s="7">
        <f>G27/G42</f>
        <v>0.37822756595256701</v>
      </c>
      <c r="J27" s="5">
        <v>1</v>
      </c>
      <c r="K27" s="6">
        <v>50</v>
      </c>
      <c r="L27" s="6">
        <v>23.189029000000001</v>
      </c>
      <c r="M27" s="7">
        <f>K27/K42</f>
        <v>4.6150716484898383E-3</v>
      </c>
      <c r="N27" s="5">
        <v>11</v>
      </c>
      <c r="O27" s="6">
        <v>5598.3467360000004</v>
      </c>
      <c r="P27" s="6">
        <v>2440.472068</v>
      </c>
      <c r="Q27" s="7">
        <f>O27/O42</f>
        <v>0.2011740581005578</v>
      </c>
      <c r="R27" s="5">
        <v>1</v>
      </c>
      <c r="S27" s="6">
        <v>100</v>
      </c>
      <c r="T27" s="6">
        <v>27</v>
      </c>
      <c r="U27" s="7">
        <f>S27/S42</f>
        <v>5.3965953907946767E-3</v>
      </c>
      <c r="V27" s="5"/>
      <c r="W27" s="6"/>
      <c r="X27" s="6"/>
      <c r="Y27" s="7"/>
      <c r="Z27" s="5"/>
      <c r="AA27" s="6"/>
      <c r="AB27" s="6"/>
      <c r="AC27" s="7"/>
      <c r="AD27" s="30">
        <v>1</v>
      </c>
      <c r="AE27" s="30">
        <v>560</v>
      </c>
      <c r="AF27" s="30">
        <v>280</v>
      </c>
      <c r="AG27" s="7">
        <f>AE27/AE42</f>
        <v>8.8701653018553511E-2</v>
      </c>
      <c r="AH27" s="30">
        <v>1</v>
      </c>
      <c r="AI27" s="6">
        <v>200</v>
      </c>
      <c r="AJ27" s="6">
        <v>62.367452999999998</v>
      </c>
      <c r="AK27" s="7">
        <f>AI27/AI42</f>
        <v>4.4933793425422142E-2</v>
      </c>
      <c r="AL27" s="7"/>
      <c r="AM27" s="118"/>
      <c r="AN27" s="118"/>
      <c r="AO27" s="7"/>
      <c r="AP27" s="30"/>
      <c r="AQ27" s="30"/>
      <c r="AR27" s="30"/>
      <c r="AS27" s="7"/>
      <c r="AT27" s="7"/>
      <c r="AU27" s="7"/>
      <c r="AV27" s="7"/>
      <c r="AW27" s="7"/>
      <c r="AX27" s="215">
        <f t="shared" si="4"/>
        <v>21</v>
      </c>
      <c r="AY27" s="88">
        <f t="shared" si="5"/>
        <v>12028.431736</v>
      </c>
      <c r="AZ27" s="88">
        <f t="shared" si="6"/>
        <v>5551.9188299999996</v>
      </c>
      <c r="BA27" s="12">
        <f>AY27/AY42</f>
        <v>0.10449589997466589</v>
      </c>
    </row>
    <row r="28" spans="1:53" x14ac:dyDescent="0.25">
      <c r="A28" s="218" t="s">
        <v>8</v>
      </c>
      <c r="B28" s="5">
        <v>2</v>
      </c>
      <c r="C28" s="6">
        <v>48</v>
      </c>
      <c r="D28" s="6">
        <v>24</v>
      </c>
      <c r="E28" s="7">
        <f>C28/C42</f>
        <v>4.6197627289862389E-3</v>
      </c>
      <c r="F28" s="5"/>
      <c r="G28" s="6"/>
      <c r="H28" s="6"/>
      <c r="I28" s="7"/>
      <c r="J28" s="5">
        <v>3</v>
      </c>
      <c r="K28" s="6">
        <v>165.22</v>
      </c>
      <c r="L28" s="6">
        <v>29.9</v>
      </c>
      <c r="M28" s="7">
        <f>K28/K42</f>
        <v>1.5250042755269821E-2</v>
      </c>
      <c r="N28" s="5">
        <v>5</v>
      </c>
      <c r="O28" s="6">
        <v>1562.4</v>
      </c>
      <c r="P28" s="6">
        <v>667.18759999999997</v>
      </c>
      <c r="Q28" s="7">
        <f>O28/O42</f>
        <v>5.614413740312342E-2</v>
      </c>
      <c r="R28" s="5"/>
      <c r="S28" s="6"/>
      <c r="T28" s="6"/>
      <c r="U28" s="7"/>
      <c r="V28" s="5">
        <v>1</v>
      </c>
      <c r="W28" s="6">
        <v>150</v>
      </c>
      <c r="X28" s="6">
        <v>10</v>
      </c>
      <c r="Y28" s="7"/>
      <c r="Z28" s="5"/>
      <c r="AA28" s="6"/>
      <c r="AB28" s="6"/>
      <c r="AC28" s="7"/>
      <c r="AD28" s="30"/>
      <c r="AE28" s="30"/>
      <c r="AF28" s="30"/>
      <c r="AG28" s="7"/>
      <c r="AH28" s="30"/>
      <c r="AI28" s="6"/>
      <c r="AJ28" s="6"/>
      <c r="AK28" s="7"/>
      <c r="AL28" s="7"/>
      <c r="AM28" s="118"/>
      <c r="AN28" s="118"/>
      <c r="AO28" s="7"/>
      <c r="AP28" s="30">
        <v>1</v>
      </c>
      <c r="AQ28" s="30">
        <v>1000</v>
      </c>
      <c r="AR28" s="30">
        <v>300</v>
      </c>
      <c r="AS28" s="7">
        <f>AQ28/AQ42</f>
        <v>0.11897396849569314</v>
      </c>
      <c r="AT28" s="7"/>
      <c r="AU28" s="7"/>
      <c r="AV28" s="7"/>
      <c r="AW28" s="7"/>
      <c r="AX28" s="215">
        <f t="shared" si="4"/>
        <v>12</v>
      </c>
      <c r="AY28" s="88">
        <f t="shared" si="5"/>
        <v>2925.62</v>
      </c>
      <c r="AZ28" s="88">
        <f t="shared" si="6"/>
        <v>1031.0875999999998</v>
      </c>
      <c r="BA28" s="12">
        <f>AY28/AY42</f>
        <v>2.5416056024070367E-2</v>
      </c>
    </row>
    <row r="29" spans="1:53" x14ac:dyDescent="0.25">
      <c r="A29" s="218" t="s">
        <v>9</v>
      </c>
      <c r="B29" s="5">
        <v>2</v>
      </c>
      <c r="C29" s="6">
        <v>120</v>
      </c>
      <c r="D29" s="6">
        <v>46.200712000000003</v>
      </c>
      <c r="E29" s="7"/>
      <c r="F29" s="5">
        <v>6</v>
      </c>
      <c r="G29" s="6">
        <v>292.5</v>
      </c>
      <c r="H29" s="6">
        <v>68.454999999999998</v>
      </c>
      <c r="I29" s="7">
        <f>G29/G42</f>
        <v>2.1398403128986439E-2</v>
      </c>
      <c r="J29" s="5">
        <v>2</v>
      </c>
      <c r="K29" s="6">
        <v>20</v>
      </c>
      <c r="L29" s="6">
        <v>5.9678000000000004</v>
      </c>
      <c r="M29" s="7">
        <f>K29/K42</f>
        <v>1.8460286593959352E-3</v>
      </c>
      <c r="N29" s="5">
        <v>3</v>
      </c>
      <c r="O29" s="6">
        <v>185</v>
      </c>
      <c r="P29" s="6">
        <v>77.308199999999999</v>
      </c>
      <c r="Q29" s="7">
        <f>O29/O42</f>
        <v>6.6478913335751618E-3</v>
      </c>
      <c r="R29" s="5">
        <v>2</v>
      </c>
      <c r="S29" s="6">
        <v>1100</v>
      </c>
      <c r="T29" s="6">
        <v>550</v>
      </c>
      <c r="U29" s="7">
        <f>S29/S42</f>
        <v>5.9362549298741442E-2</v>
      </c>
      <c r="V29" s="5">
        <v>1</v>
      </c>
      <c r="W29" s="6">
        <v>20</v>
      </c>
      <c r="X29" s="6">
        <v>10</v>
      </c>
      <c r="Y29" s="7">
        <f>W29/W42</f>
        <v>3.1834460803820135E-3</v>
      </c>
      <c r="Z29" s="5"/>
      <c r="AA29" s="6"/>
      <c r="AB29" s="6"/>
      <c r="AC29" s="7"/>
      <c r="AD29" s="30">
        <v>3</v>
      </c>
      <c r="AE29" s="30">
        <v>442.49216899999999</v>
      </c>
      <c r="AF29" s="30">
        <v>221.24605</v>
      </c>
      <c r="AG29" s="7">
        <f>AE29/AE42</f>
        <v>7.0088905067973467E-2</v>
      </c>
      <c r="AH29" s="30">
        <v>1</v>
      </c>
      <c r="AI29" s="6">
        <v>90</v>
      </c>
      <c r="AJ29" s="6">
        <v>45</v>
      </c>
      <c r="AK29" s="7">
        <f>AI29/AI42</f>
        <v>2.0220207041439963E-2</v>
      </c>
      <c r="AL29" s="7"/>
      <c r="AM29" s="118"/>
      <c r="AN29" s="118"/>
      <c r="AO29" s="7"/>
      <c r="AP29" s="30"/>
      <c r="AQ29" s="30"/>
      <c r="AR29" s="30"/>
      <c r="AS29" s="7"/>
      <c r="AT29" s="7"/>
      <c r="AU29" s="7"/>
      <c r="AV29" s="7"/>
      <c r="AW29" s="7"/>
      <c r="AX29" s="215">
        <f t="shared" si="4"/>
        <v>20</v>
      </c>
      <c r="AY29" s="88">
        <f t="shared" si="5"/>
        <v>2269.9921690000001</v>
      </c>
      <c r="AZ29" s="88">
        <f t="shared" si="6"/>
        <v>1024.177762</v>
      </c>
      <c r="BA29" s="12">
        <f>AY29/AY42</f>
        <v>1.9720349239308255E-2</v>
      </c>
    </row>
    <row r="30" spans="1:53" x14ac:dyDescent="0.25">
      <c r="A30" s="218" t="s">
        <v>10</v>
      </c>
      <c r="B30" s="5">
        <v>5</v>
      </c>
      <c r="C30" s="6">
        <v>824</v>
      </c>
      <c r="D30" s="6">
        <v>228.92629600000001</v>
      </c>
      <c r="E30" s="7">
        <f>C30/C42</f>
        <v>7.9305926847597102E-2</v>
      </c>
      <c r="F30" s="5">
        <v>2</v>
      </c>
      <c r="G30" s="6">
        <v>162.5</v>
      </c>
      <c r="H30" s="6">
        <v>51.273103999999996</v>
      </c>
      <c r="I30" s="7">
        <f>G30/G42</f>
        <v>1.1888001738325799E-2</v>
      </c>
      <c r="J30" s="5">
        <v>2</v>
      </c>
      <c r="K30" s="6">
        <v>226.75120000000001</v>
      </c>
      <c r="L30" s="6">
        <v>113.37560000000001</v>
      </c>
      <c r="M30" s="7">
        <f>K30/K42</f>
        <v>2.0929460687620981E-2</v>
      </c>
      <c r="N30" s="5">
        <v>10</v>
      </c>
      <c r="O30" s="6">
        <v>1691.5630000000001</v>
      </c>
      <c r="P30" s="6">
        <v>796.13398099999995</v>
      </c>
      <c r="Q30" s="7">
        <f>O30/O42</f>
        <v>6.0785551394034604E-2</v>
      </c>
      <c r="R30" s="5"/>
      <c r="S30" s="6"/>
      <c r="T30" s="6"/>
      <c r="U30" s="7"/>
      <c r="V30" s="5"/>
      <c r="W30" s="6"/>
      <c r="X30" s="6"/>
      <c r="Y30" s="7"/>
      <c r="Z30" s="5"/>
      <c r="AA30" s="6"/>
      <c r="AB30" s="6"/>
      <c r="AC30" s="7"/>
      <c r="AD30" s="30">
        <v>1</v>
      </c>
      <c r="AE30" s="30">
        <v>135.051952</v>
      </c>
      <c r="AF30" s="30">
        <v>67.525976</v>
      </c>
      <c r="AG30" s="7">
        <f>AE30/AE42</f>
        <v>2.1391663188897042E-2</v>
      </c>
      <c r="AH30" s="30"/>
      <c r="AI30" s="6"/>
      <c r="AJ30" s="6"/>
      <c r="AK30" s="7"/>
      <c r="AL30" s="7"/>
      <c r="AM30" s="118"/>
      <c r="AN30" s="118"/>
      <c r="AO30" s="7"/>
      <c r="AP30" s="30"/>
      <c r="AQ30" s="30"/>
      <c r="AR30" s="30"/>
      <c r="AS30" s="7"/>
      <c r="AT30" s="7"/>
      <c r="AU30" s="7"/>
      <c r="AV30" s="7"/>
      <c r="AW30" s="7"/>
      <c r="AX30" s="215">
        <f t="shared" si="4"/>
        <v>20</v>
      </c>
      <c r="AY30" s="88">
        <f t="shared" si="5"/>
        <v>3039.8661520000001</v>
      </c>
      <c r="AZ30" s="88">
        <f t="shared" si="6"/>
        <v>1257.2349569999999</v>
      </c>
      <c r="BA30" s="12">
        <f>AY30/AY42</f>
        <v>2.6408559014809582E-2</v>
      </c>
    </row>
    <row r="31" spans="1:53" x14ac:dyDescent="0.25">
      <c r="A31" s="218" t="s">
        <v>11</v>
      </c>
      <c r="B31" s="5">
        <v>3</v>
      </c>
      <c r="C31" s="6">
        <v>118.2</v>
      </c>
      <c r="D31" s="6">
        <v>51.885759999999998</v>
      </c>
      <c r="E31" s="7">
        <f>C31/C42</f>
        <v>1.1376165720128614E-2</v>
      </c>
      <c r="F31" s="5">
        <v>3</v>
      </c>
      <c r="G31" s="6">
        <v>93.5</v>
      </c>
      <c r="H31" s="6">
        <v>35.234999999999999</v>
      </c>
      <c r="I31" s="7">
        <f>G31/G42</f>
        <v>6.8401733078982292E-3</v>
      </c>
      <c r="J31" s="5">
        <v>5</v>
      </c>
      <c r="K31" s="6">
        <v>641.82259999999997</v>
      </c>
      <c r="L31" s="6">
        <v>310.41129999999998</v>
      </c>
      <c r="M31" s="7">
        <f>K31/K42</f>
        <v>5.9241145692400674E-2</v>
      </c>
      <c r="N31" s="5">
        <v>1</v>
      </c>
      <c r="O31" s="6">
        <v>70</v>
      </c>
      <c r="P31" s="6">
        <v>34.106099999999998</v>
      </c>
      <c r="Q31" s="7">
        <f>O31/O42</f>
        <v>2.5154183424338449E-3</v>
      </c>
      <c r="R31" s="5"/>
      <c r="S31" s="6"/>
      <c r="T31" s="6"/>
      <c r="U31" s="7"/>
      <c r="V31" s="5"/>
      <c r="W31" s="6"/>
      <c r="X31" s="6"/>
      <c r="Y31" s="7"/>
      <c r="Z31" s="5"/>
      <c r="AA31" s="6"/>
      <c r="AB31" s="6"/>
      <c r="AC31" s="7"/>
      <c r="AD31" s="30"/>
      <c r="AE31" s="30"/>
      <c r="AF31" s="30"/>
      <c r="AG31" s="7"/>
      <c r="AH31" s="30"/>
      <c r="AI31" s="6"/>
      <c r="AJ31" s="6"/>
      <c r="AK31" s="7"/>
      <c r="AL31" s="7"/>
      <c r="AM31" s="118"/>
      <c r="AN31" s="118"/>
      <c r="AO31" s="7"/>
      <c r="AP31" s="30"/>
      <c r="AQ31" s="30"/>
      <c r="AR31" s="88"/>
      <c r="AS31" s="7"/>
      <c r="AT31" s="7"/>
      <c r="AU31" s="7"/>
      <c r="AV31" s="7"/>
      <c r="AW31" s="7"/>
      <c r="AX31" s="215">
        <f t="shared" si="4"/>
        <v>12</v>
      </c>
      <c r="AY31" s="88">
        <f t="shared" si="5"/>
        <v>923.52260000000001</v>
      </c>
      <c r="AZ31" s="88">
        <f t="shared" si="6"/>
        <v>431.63815999999997</v>
      </c>
      <c r="BA31" s="12">
        <f>AY31/AY42</f>
        <v>8.0230180751755635E-3</v>
      </c>
    </row>
    <row r="32" spans="1:53" x14ac:dyDescent="0.25">
      <c r="A32" s="218" t="s">
        <v>12</v>
      </c>
      <c r="B32" s="5"/>
      <c r="C32" s="6"/>
      <c r="D32" s="6"/>
      <c r="E32" s="7"/>
      <c r="F32" s="5">
        <v>5</v>
      </c>
      <c r="G32" s="6">
        <v>289.89999999999998</v>
      </c>
      <c r="H32" s="6">
        <v>144.75</v>
      </c>
      <c r="I32" s="7">
        <f>G32/G42</f>
        <v>2.1208195101173225E-2</v>
      </c>
      <c r="J32" s="5"/>
      <c r="K32" s="6"/>
      <c r="L32" s="6"/>
      <c r="M32" s="7"/>
      <c r="N32" s="5">
        <v>4</v>
      </c>
      <c r="O32" s="6">
        <v>692</v>
      </c>
      <c r="P32" s="6">
        <v>318.81569999999999</v>
      </c>
      <c r="Q32" s="7">
        <f>O32/O42</f>
        <v>2.486670704234601E-2</v>
      </c>
      <c r="R32" s="5">
        <v>7</v>
      </c>
      <c r="S32" s="6">
        <v>821.8</v>
      </c>
      <c r="T32" s="6">
        <v>400.5</v>
      </c>
      <c r="U32" s="7">
        <f>S32/S42</f>
        <v>4.434922092155065E-2</v>
      </c>
      <c r="V32" s="5"/>
      <c r="W32" s="6"/>
      <c r="X32" s="6"/>
      <c r="Y32" s="7"/>
      <c r="Z32" s="5"/>
      <c r="AA32" s="6"/>
      <c r="AB32" s="6"/>
      <c r="AC32" s="7"/>
      <c r="AD32" s="30">
        <v>5</v>
      </c>
      <c r="AE32" s="30">
        <v>518</v>
      </c>
      <c r="AF32" s="30">
        <v>244</v>
      </c>
      <c r="AG32" s="7">
        <f>AE32/AE42</f>
        <v>8.2049029042162006E-2</v>
      </c>
      <c r="AH32" s="30"/>
      <c r="AI32" s="6"/>
      <c r="AJ32" s="6"/>
      <c r="AK32" s="7"/>
      <c r="AL32" s="7"/>
      <c r="AM32" s="118"/>
      <c r="AN32" s="118"/>
      <c r="AO32" s="7"/>
      <c r="AP32" s="30">
        <v>1</v>
      </c>
      <c r="AQ32" s="30">
        <v>111</v>
      </c>
      <c r="AR32" s="30">
        <v>55.5</v>
      </c>
      <c r="AS32" s="7">
        <f>AQ32/AQ42</f>
        <v>1.3206110503021938E-2</v>
      </c>
      <c r="AT32" s="7"/>
      <c r="AU32" s="7"/>
      <c r="AV32" s="7"/>
      <c r="AW32" s="7"/>
      <c r="AX32" s="215">
        <f t="shared" si="4"/>
        <v>22</v>
      </c>
      <c r="AY32" s="88">
        <f t="shared" si="5"/>
        <v>2432.6999999999998</v>
      </c>
      <c r="AZ32" s="88">
        <f t="shared" si="6"/>
        <v>1163.5657000000001</v>
      </c>
      <c r="BA32" s="12">
        <f>AY32/AY42</f>
        <v>2.1133858631591246E-2</v>
      </c>
    </row>
    <row r="33" spans="1:55" x14ac:dyDescent="0.25">
      <c r="A33" s="218" t="s">
        <v>13</v>
      </c>
      <c r="B33" s="5">
        <v>11</v>
      </c>
      <c r="C33" s="6">
        <v>1419.95</v>
      </c>
      <c r="D33" s="6">
        <v>569.25</v>
      </c>
      <c r="E33" s="7">
        <f>C33/C42</f>
        <v>0.13666316847966689</v>
      </c>
      <c r="F33" s="5">
        <v>9</v>
      </c>
      <c r="G33" s="6">
        <v>959.86530000000005</v>
      </c>
      <c r="H33" s="6">
        <v>219.847568</v>
      </c>
      <c r="I33" s="7">
        <f>G33/G42</f>
        <v>7.0220802184360706E-2</v>
      </c>
      <c r="J33" s="5">
        <v>4</v>
      </c>
      <c r="K33" s="6">
        <v>3408.08</v>
      </c>
      <c r="L33" s="6">
        <v>1699.814138</v>
      </c>
      <c r="M33" s="7">
        <f>K33/K42</f>
        <v>0.31457066767570496</v>
      </c>
      <c r="N33" s="5">
        <v>11</v>
      </c>
      <c r="O33" s="6">
        <v>3890.5601000000001</v>
      </c>
      <c r="P33" s="6">
        <v>1851.784095</v>
      </c>
      <c r="Q33" s="7">
        <f>O33/O42</f>
        <v>0.13980551768401792</v>
      </c>
      <c r="R33" s="5"/>
      <c r="S33" s="6"/>
      <c r="T33" s="6"/>
      <c r="U33" s="7"/>
      <c r="V33" s="5">
        <v>3</v>
      </c>
      <c r="W33" s="6">
        <v>450</v>
      </c>
      <c r="X33" s="6">
        <v>173.65922699999999</v>
      </c>
      <c r="Y33" s="7">
        <f>W33/AY42</f>
        <v>3.9093338201241674E-3</v>
      </c>
      <c r="Z33" s="5">
        <v>2</v>
      </c>
      <c r="AA33" s="6">
        <v>200</v>
      </c>
      <c r="AB33" s="6">
        <v>20</v>
      </c>
      <c r="AC33" s="7">
        <f>AA33/AA42</f>
        <v>2.5573158412929793E-2</v>
      </c>
      <c r="AD33" s="30">
        <v>1</v>
      </c>
      <c r="AE33" s="30">
        <v>104</v>
      </c>
      <c r="AF33" s="30">
        <v>52</v>
      </c>
      <c r="AG33" s="7">
        <f>AE33/AE42</f>
        <v>1.647316413201708E-2</v>
      </c>
      <c r="AH33" s="30">
        <v>1</v>
      </c>
      <c r="AI33" s="6">
        <v>59.993000000000002</v>
      </c>
      <c r="AJ33" s="6">
        <v>29.996500000000001</v>
      </c>
      <c r="AK33" s="7">
        <f>AI33/AI42</f>
        <v>1.3478565344856754E-2</v>
      </c>
      <c r="AL33" s="7"/>
      <c r="AM33" s="118"/>
      <c r="AN33" s="118"/>
      <c r="AO33" s="7"/>
      <c r="AP33" s="30">
        <v>2</v>
      </c>
      <c r="AQ33" s="30">
        <v>520</v>
      </c>
      <c r="AR33" s="30">
        <v>217</v>
      </c>
      <c r="AS33" s="7">
        <f>AQ33/AQ42</f>
        <v>6.186646361776043E-2</v>
      </c>
      <c r="AT33" s="7"/>
      <c r="AU33" s="7"/>
      <c r="AV33" s="7"/>
      <c r="AW33" s="7"/>
      <c r="AX33" s="215">
        <f t="shared" si="4"/>
        <v>44</v>
      </c>
      <c r="AY33" s="88">
        <f t="shared" si="5"/>
        <v>11012.448400000001</v>
      </c>
      <c r="AZ33" s="88">
        <f t="shared" si="6"/>
        <v>4833.3515280000001</v>
      </c>
      <c r="BA33" s="12">
        <f>AY33/AY42</f>
        <v>9.5669637716649505E-2</v>
      </c>
    </row>
    <row r="34" spans="1:55" x14ac:dyDescent="0.25">
      <c r="A34" s="218" t="s">
        <v>14</v>
      </c>
      <c r="B34" s="5">
        <v>5</v>
      </c>
      <c r="C34" s="6">
        <v>700.3</v>
      </c>
      <c r="D34" s="6">
        <v>244.50274999999999</v>
      </c>
      <c r="E34" s="7">
        <f>C34/C42</f>
        <v>6.7400413314772145E-2</v>
      </c>
      <c r="F34" s="5">
        <v>3</v>
      </c>
      <c r="G34" s="6">
        <v>374</v>
      </c>
      <c r="H34" s="6">
        <v>173.62100000000001</v>
      </c>
      <c r="I34" s="7">
        <f>G34/G42</f>
        <v>2.7360693231592917E-2</v>
      </c>
      <c r="J34" s="5"/>
      <c r="K34" s="6"/>
      <c r="L34" s="6"/>
      <c r="M34" s="7"/>
      <c r="N34" s="5">
        <v>7</v>
      </c>
      <c r="O34" s="6">
        <v>720</v>
      </c>
      <c r="P34" s="6">
        <v>357.70036099999999</v>
      </c>
      <c r="Q34" s="7">
        <f>O34/O42</f>
        <v>2.5872874379319549E-2</v>
      </c>
      <c r="R34" s="5"/>
      <c r="S34" s="6"/>
      <c r="T34" s="6"/>
      <c r="U34" s="7"/>
      <c r="V34" s="5"/>
      <c r="W34" s="6"/>
      <c r="X34" s="6"/>
      <c r="Y34" s="7"/>
      <c r="Z34" s="5">
        <v>1</v>
      </c>
      <c r="AA34" s="6">
        <v>250</v>
      </c>
      <c r="AB34" s="6">
        <v>74.878799999999998</v>
      </c>
      <c r="AC34" s="7">
        <f>AA34/AA42</f>
        <v>3.196644801616224E-2</v>
      </c>
      <c r="AD34" s="30">
        <v>3</v>
      </c>
      <c r="AE34" s="30">
        <v>283.5</v>
      </c>
      <c r="AF34" s="30">
        <v>127.91274</v>
      </c>
      <c r="AG34" s="7">
        <f>AE34/AE42</f>
        <v>4.4905211840642716E-2</v>
      </c>
      <c r="AH34" s="30"/>
      <c r="AI34" s="6"/>
      <c r="AJ34" s="6"/>
      <c r="AK34" s="7"/>
      <c r="AL34" s="7"/>
      <c r="AM34" s="118"/>
      <c r="AN34" s="118"/>
      <c r="AO34" s="7"/>
      <c r="AP34" s="30"/>
      <c r="AQ34" s="7"/>
      <c r="AR34" s="7"/>
      <c r="AS34" s="7"/>
      <c r="AT34" s="7"/>
      <c r="AU34" s="7"/>
      <c r="AV34" s="7"/>
      <c r="AW34" s="7"/>
      <c r="AX34" s="215">
        <f t="shared" si="4"/>
        <v>19</v>
      </c>
      <c r="AY34" s="88">
        <f t="shared" si="5"/>
        <v>2327.8000000000002</v>
      </c>
      <c r="AZ34" s="88">
        <f t="shared" si="6"/>
        <v>978.61565099999984</v>
      </c>
      <c r="BA34" s="12">
        <f>AY34/AY42</f>
        <v>2.0222549481077861E-2</v>
      </c>
    </row>
    <row r="35" spans="1:55" x14ac:dyDescent="0.25">
      <c r="A35" s="218" t="s">
        <v>15</v>
      </c>
      <c r="B35" s="5">
        <v>3</v>
      </c>
      <c r="C35" s="6">
        <v>259.5</v>
      </c>
      <c r="D35" s="6">
        <v>100</v>
      </c>
      <c r="E35" s="7">
        <f>C35/C42</f>
        <v>2.4975592253581855E-2</v>
      </c>
      <c r="F35" s="5">
        <v>1</v>
      </c>
      <c r="G35" s="6">
        <v>39.5</v>
      </c>
      <c r="H35" s="6">
        <v>16.090179539999998</v>
      </c>
      <c r="I35" s="7">
        <f>G35/G42</f>
        <v>2.8896988840853479E-3</v>
      </c>
      <c r="J35" s="5">
        <v>6</v>
      </c>
      <c r="K35" s="6">
        <v>965</v>
      </c>
      <c r="L35" s="6">
        <v>337.19</v>
      </c>
      <c r="M35" s="7">
        <f>K35/K42</f>
        <v>8.9070882815853875E-2</v>
      </c>
      <c r="N35" s="5">
        <v>13</v>
      </c>
      <c r="O35" s="6">
        <v>1498.38455</v>
      </c>
      <c r="P35" s="6">
        <v>710.22370100000001</v>
      </c>
      <c r="Q35" s="7">
        <f>O35/O42</f>
        <v>5.3843771158421178E-2</v>
      </c>
      <c r="R35" s="5">
        <v>1</v>
      </c>
      <c r="S35" s="6">
        <v>425</v>
      </c>
      <c r="T35" s="6">
        <v>212.5</v>
      </c>
      <c r="U35" s="7">
        <f>S35/S42</f>
        <v>2.2935530410877376E-2</v>
      </c>
      <c r="V35" s="5"/>
      <c r="W35" s="6"/>
      <c r="X35" s="6"/>
      <c r="Y35" s="7"/>
      <c r="Z35" s="5">
        <v>3</v>
      </c>
      <c r="AA35" s="6">
        <v>261.7</v>
      </c>
      <c r="AB35" s="6">
        <v>113.6</v>
      </c>
      <c r="AC35" s="7">
        <f>AA35/AA42</f>
        <v>3.346247778331863E-2</v>
      </c>
      <c r="AD35" s="30">
        <v>5</v>
      </c>
      <c r="AE35" s="30">
        <v>415.161</v>
      </c>
      <c r="AF35" s="30">
        <v>196.23690999999999</v>
      </c>
      <c r="AG35" s="7">
        <f>AE35/AE42</f>
        <v>6.5759762444349459E-2</v>
      </c>
      <c r="AH35" s="30"/>
      <c r="AI35" s="6"/>
      <c r="AJ35" s="6"/>
      <c r="AK35" s="7"/>
      <c r="AL35" s="88">
        <v>1</v>
      </c>
      <c r="AM35" s="118">
        <v>15.5</v>
      </c>
      <c r="AN35" s="118">
        <v>7</v>
      </c>
      <c r="AO35" s="7">
        <f>AM35/AM42</f>
        <v>0.38271604938271603</v>
      </c>
      <c r="AP35" s="30"/>
      <c r="AQ35" s="7"/>
      <c r="AR35" s="7"/>
      <c r="AS35" s="7"/>
      <c r="AT35" s="7"/>
      <c r="AU35" s="7"/>
      <c r="AV35" s="7"/>
      <c r="AW35" s="7"/>
      <c r="AX35" s="215">
        <f t="shared" si="4"/>
        <v>33</v>
      </c>
      <c r="AY35" s="88">
        <f t="shared" si="5"/>
        <v>3879.7455499999996</v>
      </c>
      <c r="AZ35" s="88">
        <f t="shared" si="6"/>
        <v>1692.8407905399999</v>
      </c>
      <c r="BA35" s="12">
        <f>AY35/AY42</f>
        <v>3.3704934426869414E-2</v>
      </c>
    </row>
    <row r="36" spans="1:55" x14ac:dyDescent="0.25">
      <c r="A36" s="218" t="s">
        <v>16</v>
      </c>
      <c r="B36" s="5">
        <v>1</v>
      </c>
      <c r="C36" s="6">
        <v>15.7</v>
      </c>
      <c r="D36" s="6">
        <v>7.43</v>
      </c>
      <c r="E36" s="7">
        <f>C36/C42</f>
        <v>1.5110473926059156E-3</v>
      </c>
      <c r="F36" s="5">
        <v>4</v>
      </c>
      <c r="G36" s="6">
        <v>94.355999999999995</v>
      </c>
      <c r="H36" s="6">
        <v>44.277999999999999</v>
      </c>
      <c r="I36" s="7">
        <f>G36/G42</f>
        <v>6.9027956432090405E-3</v>
      </c>
      <c r="J36" s="5">
        <v>2</v>
      </c>
      <c r="K36" s="6">
        <v>381</v>
      </c>
      <c r="L36" s="6">
        <v>190.3</v>
      </c>
      <c r="M36" s="7">
        <f>K36/K42</f>
        <v>3.5166845961492568E-2</v>
      </c>
      <c r="N36" s="5">
        <v>6</v>
      </c>
      <c r="O36" s="6">
        <v>3462</v>
      </c>
      <c r="P36" s="6">
        <v>1091.9083000000001</v>
      </c>
      <c r="Q36" s="7">
        <f>O36/O42</f>
        <v>0.12440540430722816</v>
      </c>
      <c r="R36" s="5">
        <v>5</v>
      </c>
      <c r="S36" s="6">
        <v>1765</v>
      </c>
      <c r="T36" s="6">
        <v>817.67885699999999</v>
      </c>
      <c r="U36" s="7">
        <f>S36/S42</f>
        <v>9.5249908647526041E-2</v>
      </c>
      <c r="V36" s="5"/>
      <c r="W36" s="6"/>
      <c r="X36" s="6"/>
      <c r="Y36" s="7"/>
      <c r="Z36" s="5">
        <v>6</v>
      </c>
      <c r="AA36" s="6">
        <v>1933.1</v>
      </c>
      <c r="AB36" s="6">
        <v>898.98047599000006</v>
      </c>
      <c r="AC36" s="7">
        <f>AA36/AA42</f>
        <v>0.2471773626401729</v>
      </c>
      <c r="AD36" s="30">
        <v>2</v>
      </c>
      <c r="AE36" s="30">
        <v>196.59323300999998</v>
      </c>
      <c r="AF36" s="32">
        <v>57.792000000000002</v>
      </c>
      <c r="AG36" s="7">
        <v>0.03</v>
      </c>
      <c r="AH36" s="30"/>
      <c r="AI36" s="6"/>
      <c r="AJ36" s="6"/>
      <c r="AK36" s="7"/>
      <c r="AL36" s="7"/>
      <c r="AM36" s="118"/>
      <c r="AN36" s="118"/>
      <c r="AO36" s="7"/>
      <c r="AP36" s="30">
        <v>2</v>
      </c>
      <c r="AQ36" s="30">
        <v>675.5</v>
      </c>
      <c r="AR36" s="30">
        <v>321.00540000000001</v>
      </c>
      <c r="AS36" s="7">
        <f>AQ36/AQ42</f>
        <v>8.0366915718840706E-2</v>
      </c>
      <c r="AT36" s="7"/>
      <c r="AU36" s="7"/>
      <c r="AV36" s="7"/>
      <c r="AW36" s="7"/>
      <c r="AX36" s="215">
        <f t="shared" si="4"/>
        <v>28</v>
      </c>
      <c r="AY36" s="88">
        <f t="shared" si="5"/>
        <v>8523.2492330100013</v>
      </c>
      <c r="AZ36" s="88">
        <f t="shared" si="6"/>
        <v>3429.3730329899995</v>
      </c>
      <c r="BA36" s="12">
        <f>AY36/AY42</f>
        <v>7.4044947742118589E-2</v>
      </c>
    </row>
    <row r="37" spans="1:55" x14ac:dyDescent="0.25">
      <c r="A37" s="218" t="s">
        <v>17</v>
      </c>
      <c r="B37" s="5">
        <v>3</v>
      </c>
      <c r="C37" s="6">
        <v>922</v>
      </c>
      <c r="D37" s="6">
        <v>308.97308299999997</v>
      </c>
      <c r="E37" s="7">
        <f>C37/C42</f>
        <v>8.8737942419277349E-2</v>
      </c>
      <c r="F37" s="5">
        <v>7</v>
      </c>
      <c r="G37" s="6">
        <v>543.60799999999995</v>
      </c>
      <c r="H37" s="6">
        <v>209.5823</v>
      </c>
      <c r="I37" s="7">
        <f>G37/G42</f>
        <v>3.9768694455186528E-2</v>
      </c>
      <c r="J37" s="5">
        <v>5</v>
      </c>
      <c r="K37" s="6">
        <v>311.10000000000002</v>
      </c>
      <c r="L37" s="6">
        <v>159.44999999999999</v>
      </c>
      <c r="M37" s="7">
        <f>K37/K42</f>
        <v>2.8714975796903776E-2</v>
      </c>
      <c r="N37" s="5">
        <v>8</v>
      </c>
      <c r="O37" s="6">
        <v>1604.6186600000001</v>
      </c>
      <c r="P37" s="6">
        <v>790.47383000000002</v>
      </c>
      <c r="Q37" s="7">
        <f>O37/O42</f>
        <v>5.7661245856794538E-2</v>
      </c>
      <c r="R37" s="5">
        <v>2</v>
      </c>
      <c r="S37" s="6">
        <v>3072</v>
      </c>
      <c r="T37" s="6">
        <v>1528.4606779999999</v>
      </c>
      <c r="U37" s="7">
        <f>S37/S42</f>
        <v>0.16578341040521247</v>
      </c>
      <c r="V37" s="5"/>
      <c r="W37" s="6"/>
      <c r="X37" s="6"/>
      <c r="Y37" s="7"/>
      <c r="Z37" s="5"/>
      <c r="AA37" s="6"/>
      <c r="AB37" s="6"/>
      <c r="AC37" s="7"/>
      <c r="AD37" s="30">
        <v>3</v>
      </c>
      <c r="AE37" s="30">
        <v>113</v>
      </c>
      <c r="AF37" s="30">
        <v>44.899704200000002</v>
      </c>
      <c r="AG37" s="7">
        <f>AF37/AE37</f>
        <v>0.39734251504424778</v>
      </c>
      <c r="AH37" s="30">
        <v>2</v>
      </c>
      <c r="AI37" s="6">
        <v>56</v>
      </c>
      <c r="AJ37" s="6">
        <v>13.715299</v>
      </c>
      <c r="AK37" s="7">
        <f>AI37/AI42</f>
        <v>1.2581462159118199E-2</v>
      </c>
      <c r="AL37" s="7"/>
      <c r="AM37" s="118"/>
      <c r="AN37" s="118"/>
      <c r="AO37" s="7"/>
      <c r="AP37" s="30"/>
      <c r="AQ37" s="7"/>
      <c r="AR37" s="7"/>
      <c r="AS37" s="7"/>
      <c r="AT37" s="7"/>
      <c r="AU37" s="7"/>
      <c r="AV37" s="7"/>
      <c r="AW37" s="7"/>
      <c r="AX37" s="215">
        <f t="shared" si="4"/>
        <v>30</v>
      </c>
      <c r="AY37" s="88">
        <f t="shared" si="5"/>
        <v>6622.3266600000006</v>
      </c>
      <c r="AZ37" s="88">
        <f t="shared" si="6"/>
        <v>3055.5548942</v>
      </c>
      <c r="BA37" s="12">
        <f>AY37/AY42</f>
        <v>5.7530856844106491E-2</v>
      </c>
    </row>
    <row r="38" spans="1:55" x14ac:dyDescent="0.25">
      <c r="A38" s="218" t="s">
        <v>44</v>
      </c>
      <c r="B38" s="5">
        <v>3</v>
      </c>
      <c r="C38" s="6">
        <v>1726</v>
      </c>
      <c r="D38" s="6">
        <v>632.68899999999996</v>
      </c>
      <c r="E38" s="7">
        <f>C38/C42</f>
        <v>0.16611896812979685</v>
      </c>
      <c r="F38" s="5">
        <v>4</v>
      </c>
      <c r="G38" s="6">
        <v>3000</v>
      </c>
      <c r="H38" s="6">
        <v>1385.7757999999999</v>
      </c>
      <c r="I38" s="7">
        <f>G38/G42</f>
        <v>0.21947080132293784</v>
      </c>
      <c r="J38" s="5">
        <v>4</v>
      </c>
      <c r="K38" s="216">
        <v>380</v>
      </c>
      <c r="L38" s="216">
        <v>183.70077699999999</v>
      </c>
      <c r="M38" s="7">
        <f>K38/K42</f>
        <v>3.5074544528522766E-2</v>
      </c>
      <c r="N38" s="5">
        <v>2</v>
      </c>
      <c r="O38" s="6">
        <v>535</v>
      </c>
      <c r="P38" s="6">
        <v>266.62898300000001</v>
      </c>
      <c r="Q38" s="7">
        <f>O38/O42</f>
        <v>1.9224983045744385E-2</v>
      </c>
      <c r="R38" s="5"/>
      <c r="S38" s="6"/>
      <c r="T38" s="6"/>
      <c r="U38" s="7"/>
      <c r="V38" s="5"/>
      <c r="W38" s="6"/>
      <c r="X38" s="6"/>
      <c r="Y38" s="7"/>
      <c r="Z38" s="5"/>
      <c r="AA38" s="6"/>
      <c r="AB38" s="6"/>
      <c r="AC38" s="7"/>
      <c r="AD38" s="30">
        <v>3</v>
      </c>
      <c r="AE38" s="30">
        <v>2085</v>
      </c>
      <c r="AF38" s="30">
        <v>1010.215</v>
      </c>
      <c r="AG38" s="7">
        <f>AE38/AE42</f>
        <v>0.33025526168515013</v>
      </c>
      <c r="AH38" s="30">
        <v>2</v>
      </c>
      <c r="AI38" s="6">
        <v>340</v>
      </c>
      <c r="AJ38" s="6">
        <v>41</v>
      </c>
      <c r="AK38" s="7">
        <f>AI38/AI42</f>
        <v>7.6387448823217644E-2</v>
      </c>
      <c r="AL38" s="7"/>
      <c r="AM38" s="118"/>
      <c r="AN38" s="118"/>
      <c r="AO38" s="7"/>
      <c r="AP38" s="30"/>
      <c r="AQ38" s="30"/>
      <c r="AR38" s="30"/>
      <c r="AS38" s="7"/>
      <c r="AT38" s="7"/>
      <c r="AU38" s="7"/>
      <c r="AV38" s="7"/>
      <c r="AW38" s="7"/>
      <c r="AX38" s="215">
        <f t="shared" si="4"/>
        <v>18</v>
      </c>
      <c r="AY38" s="88">
        <f t="shared" si="5"/>
        <v>8066</v>
      </c>
      <c r="AZ38" s="88">
        <f t="shared" si="6"/>
        <v>3520.00956</v>
      </c>
      <c r="BA38" s="12">
        <f>AY38/AY42</f>
        <v>7.0072636873603406E-2</v>
      </c>
    </row>
    <row r="39" spans="1:55" x14ac:dyDescent="0.25">
      <c r="A39" s="218" t="s">
        <v>45</v>
      </c>
      <c r="B39" s="5">
        <v>3</v>
      </c>
      <c r="C39" s="6">
        <v>1860</v>
      </c>
      <c r="D39" s="6">
        <v>702.51244999999994</v>
      </c>
      <c r="E39" s="7">
        <f>C39/C42</f>
        <v>0.17901580574821677</v>
      </c>
      <c r="F39" s="5">
        <v>3</v>
      </c>
      <c r="G39" s="6">
        <v>280</v>
      </c>
      <c r="H39" s="6">
        <v>127.5</v>
      </c>
      <c r="I39" s="7">
        <f>G39/G42</f>
        <v>2.0483941456807531E-2</v>
      </c>
      <c r="J39" s="5">
        <v>2</v>
      </c>
      <c r="K39" s="6">
        <v>360</v>
      </c>
      <c r="L39" s="6">
        <v>178.49879899999999</v>
      </c>
      <c r="M39" s="7">
        <f>K39/K42</f>
        <v>3.3228515869126833E-2</v>
      </c>
      <c r="N39" s="5">
        <v>1</v>
      </c>
      <c r="O39" s="6">
        <v>200</v>
      </c>
      <c r="P39" s="6">
        <v>93</v>
      </c>
      <c r="Q39" s="7">
        <f>O39/O42</f>
        <v>7.1869095498109858E-3</v>
      </c>
      <c r="R39" s="5">
        <v>3</v>
      </c>
      <c r="S39" s="6">
        <v>677.40149899999994</v>
      </c>
      <c r="T39" s="6">
        <v>200.025071</v>
      </c>
      <c r="U39" s="7">
        <f>S39/S42</f>
        <v>3.6556618072208044E-2</v>
      </c>
      <c r="V39" s="5">
        <v>2</v>
      </c>
      <c r="W39" s="6">
        <v>1292.5</v>
      </c>
      <c r="X39" s="6">
        <v>619</v>
      </c>
      <c r="Y39" s="7">
        <f>W39/W42</f>
        <v>0.20573020294468763</v>
      </c>
      <c r="Z39" s="5">
        <v>1</v>
      </c>
      <c r="AA39" s="6">
        <v>163</v>
      </c>
      <c r="AB39" s="6">
        <v>42.351685000000003</v>
      </c>
      <c r="AC39" s="7">
        <f>AA39/AA42</f>
        <v>2.0842124106537782E-2</v>
      </c>
      <c r="AD39" s="30">
        <v>2</v>
      </c>
      <c r="AE39" s="30">
        <v>163</v>
      </c>
      <c r="AF39" s="30">
        <v>46.56</v>
      </c>
      <c r="AG39" s="7">
        <f>AE39/AE42</f>
        <v>2.5818516860757541E-2</v>
      </c>
      <c r="AH39" s="30"/>
      <c r="AI39" s="6"/>
      <c r="AJ39" s="6"/>
      <c r="AK39" s="7"/>
      <c r="AL39" s="7"/>
      <c r="AM39" s="118"/>
      <c r="AN39" s="118"/>
      <c r="AO39" s="7"/>
      <c r="AP39" s="30">
        <v>2</v>
      </c>
      <c r="AQ39" s="30">
        <v>160</v>
      </c>
      <c r="AR39" s="30">
        <v>75.583399999999997</v>
      </c>
      <c r="AS39" s="7">
        <f>AQ39/AQ42</f>
        <v>1.90358349593109E-2</v>
      </c>
      <c r="AT39" s="7"/>
      <c r="AU39" s="7"/>
      <c r="AV39" s="7"/>
      <c r="AW39" s="7"/>
      <c r="AX39" s="215">
        <f t="shared" si="4"/>
        <v>19</v>
      </c>
      <c r="AY39" s="88">
        <f t="shared" si="5"/>
        <v>5155.9014989999996</v>
      </c>
      <c r="AZ39" s="88">
        <f t="shared" si="6"/>
        <v>2085.0314050000002</v>
      </c>
      <c r="BA39" s="12">
        <f>AY39/$AY$42</f>
        <v>4.4791422451710194E-2</v>
      </c>
    </row>
    <row r="40" spans="1:55" ht="15" customHeight="1" x14ac:dyDescent="0.25">
      <c r="A40" s="218" t="s">
        <v>65</v>
      </c>
      <c r="B40" s="5"/>
      <c r="C40" s="6"/>
      <c r="D40" s="6"/>
      <c r="E40" s="7"/>
      <c r="F40" s="5">
        <v>1</v>
      </c>
      <c r="G40" s="6">
        <v>500</v>
      </c>
      <c r="H40" s="6">
        <v>250</v>
      </c>
      <c r="I40" s="7"/>
      <c r="J40" s="5"/>
      <c r="K40" s="6"/>
      <c r="L40" s="6"/>
      <c r="M40" s="7"/>
      <c r="N40" s="5">
        <v>1</v>
      </c>
      <c r="O40" s="6">
        <v>305</v>
      </c>
      <c r="P40" s="6">
        <v>51.935994999999998</v>
      </c>
      <c r="Q40" s="7"/>
      <c r="R40" s="5"/>
      <c r="S40" s="6"/>
      <c r="T40" s="6"/>
      <c r="U40" s="7"/>
      <c r="V40" s="5"/>
      <c r="W40" s="6"/>
      <c r="X40" s="6"/>
      <c r="Y40" s="7"/>
      <c r="Z40" s="5"/>
      <c r="AA40" s="6"/>
      <c r="AB40" s="6"/>
      <c r="AC40" s="7"/>
      <c r="AD40" s="30"/>
      <c r="AE40" s="30"/>
      <c r="AF40" s="30"/>
      <c r="AG40" s="7"/>
      <c r="AH40" s="30"/>
      <c r="AI40" s="6"/>
      <c r="AJ40" s="6"/>
      <c r="AK40" s="7"/>
      <c r="AL40" s="7"/>
      <c r="AM40" s="118"/>
      <c r="AN40" s="118"/>
      <c r="AO40" s="7"/>
      <c r="AP40" s="30"/>
      <c r="AQ40" s="30"/>
      <c r="AR40" s="30"/>
      <c r="AS40" s="7"/>
      <c r="AT40" s="7"/>
      <c r="AU40" s="7"/>
      <c r="AV40" s="7"/>
      <c r="AW40" s="7"/>
      <c r="AX40" s="215">
        <f t="shared" si="4"/>
        <v>2</v>
      </c>
      <c r="AY40" s="88">
        <f t="shared" si="5"/>
        <v>805</v>
      </c>
      <c r="AZ40" s="88">
        <f t="shared" si="6"/>
        <v>301.93599499999999</v>
      </c>
      <c r="BA40" s="12">
        <f t="shared" ref="BA40:BA41" si="7">AY40/$AY$42</f>
        <v>6.9933638337776769E-3</v>
      </c>
    </row>
    <row r="41" spans="1:55" x14ac:dyDescent="0.25">
      <c r="A41" s="218" t="s">
        <v>66</v>
      </c>
      <c r="B41" s="5"/>
      <c r="C41" s="6"/>
      <c r="D41" s="6"/>
      <c r="E41" s="7"/>
      <c r="F41" s="5"/>
      <c r="G41" s="6"/>
      <c r="H41" s="6"/>
      <c r="I41" s="7"/>
      <c r="J41" s="5"/>
      <c r="K41" s="6"/>
      <c r="L41" s="6"/>
      <c r="M41" s="7"/>
      <c r="N41" s="5"/>
      <c r="O41" s="6"/>
      <c r="P41" s="6"/>
      <c r="Q41" s="7"/>
      <c r="R41" s="5"/>
      <c r="S41" s="6"/>
      <c r="T41" s="6"/>
      <c r="U41" s="7"/>
      <c r="V41" s="5"/>
      <c r="W41" s="6"/>
      <c r="X41" s="6"/>
      <c r="Y41" s="7"/>
      <c r="Z41" s="5">
        <v>2</v>
      </c>
      <c r="AA41" s="6">
        <v>400</v>
      </c>
      <c r="AB41" s="6">
        <v>115</v>
      </c>
      <c r="AC41" s="7">
        <f>Z41/Z42</f>
        <v>8.3333333333333329E-2</v>
      </c>
      <c r="AD41" s="30"/>
      <c r="AE41" s="30"/>
      <c r="AF41" s="30"/>
      <c r="AG41" s="7"/>
      <c r="AH41" s="30"/>
      <c r="AI41" s="6"/>
      <c r="AJ41" s="6"/>
      <c r="AK41" s="7"/>
      <c r="AL41" s="7"/>
      <c r="AM41" s="118"/>
      <c r="AN41" s="118"/>
      <c r="AO41" s="7"/>
      <c r="AP41" s="30"/>
      <c r="AQ41" s="30"/>
      <c r="AR41" s="30"/>
      <c r="AS41" s="7"/>
      <c r="AT41" s="7"/>
      <c r="AU41" s="7"/>
      <c r="AV41" s="7"/>
      <c r="AW41" s="7"/>
      <c r="AX41" s="215">
        <f t="shared" si="4"/>
        <v>2</v>
      </c>
      <c r="AY41" s="88">
        <f t="shared" si="5"/>
        <v>400</v>
      </c>
      <c r="AZ41" s="88">
        <f t="shared" si="6"/>
        <v>115</v>
      </c>
      <c r="BA41" s="12">
        <f t="shared" si="7"/>
        <v>3.4749633956659264E-3</v>
      </c>
    </row>
    <row r="42" spans="1:55" s="39" customFormat="1" ht="28.5" customHeight="1" thickBot="1" x14ac:dyDescent="0.3">
      <c r="A42" s="219" t="s">
        <v>2</v>
      </c>
      <c r="B42" s="220">
        <f>SUM(B23:B41)</f>
        <v>60</v>
      </c>
      <c r="C42" s="220">
        <f t="shared" ref="C42:D42" si="8">SUM(C23:C41)</f>
        <v>10390.144</v>
      </c>
      <c r="D42" s="220">
        <f t="shared" si="8"/>
        <v>3736.8450169999996</v>
      </c>
      <c r="E42" s="221">
        <f t="shared" ref="E42:I42" si="9">SUM(E23:E38)</f>
        <v>0.80943478742931751</v>
      </c>
      <c r="F42" s="220">
        <f>SUM(F23:F40)</f>
        <v>66</v>
      </c>
      <c r="G42" s="222">
        <f>SUM(G23:G39)</f>
        <v>13669.244299999998</v>
      </c>
      <c r="H42" s="222">
        <f>SUM(H23:H39)</f>
        <v>6172.5483715399987</v>
      </c>
      <c r="I42" s="221">
        <f t="shared" si="9"/>
        <v>0.97951605854319257</v>
      </c>
      <c r="J42" s="220">
        <f>SUM(J23:J39)</f>
        <v>62</v>
      </c>
      <c r="K42" s="130">
        <f>SUM(K23:K39)</f>
        <v>10834.067986</v>
      </c>
      <c r="L42" s="130">
        <f>SUM(L23:L39)</f>
        <v>4954.1860829999996</v>
      </c>
      <c r="M42" s="221">
        <f t="shared" ref="M42:U42" si="10">SUM(M23:M38)</f>
        <v>0.9667714841308731</v>
      </c>
      <c r="N42" s="220">
        <f>SUM(N23:N41)</f>
        <v>99</v>
      </c>
      <c r="O42" s="130">
        <f>SUM(O23:O41)</f>
        <v>27828.373045999997</v>
      </c>
      <c r="P42" s="130">
        <f>SUM(P23:P41)</f>
        <v>12363.500386000003</v>
      </c>
      <c r="Q42" s="221">
        <f>SUM(Q23:Q41)</f>
        <v>0.9890399629365384</v>
      </c>
      <c r="R42" s="220">
        <f>SUM(R23:R39)</f>
        <v>33</v>
      </c>
      <c r="S42" s="222">
        <f>SUM(S23:S39)</f>
        <v>18530.201498999999</v>
      </c>
      <c r="T42" s="222">
        <f>SUM(T23:T39)</f>
        <v>7738.1927529999994</v>
      </c>
      <c r="U42" s="221">
        <f t="shared" si="10"/>
        <v>0.963443381927792</v>
      </c>
      <c r="V42" s="220">
        <f t="shared" ref="V42:Y42" si="11">SUM(V23:V39)</f>
        <v>10</v>
      </c>
      <c r="W42" s="222">
        <f t="shared" si="11"/>
        <v>6282.5</v>
      </c>
      <c r="X42" s="222">
        <f>SUM(X23:X39)</f>
        <v>2997.6592270000001</v>
      </c>
      <c r="Y42" s="221">
        <f t="shared" si="11"/>
        <v>0.90840595140866376</v>
      </c>
      <c r="Z42" s="220">
        <f>SUM(Z23:Z41)</f>
        <v>24</v>
      </c>
      <c r="AA42" s="130">
        <f>SUM(AA23:AA41)</f>
        <v>7820.6999999999989</v>
      </c>
      <c r="AB42" s="130">
        <f>SUM(AB23:AB41)</f>
        <v>2635.3215539899998</v>
      </c>
      <c r="AC42" s="223">
        <f>SUM(AC23:AC38)</f>
        <v>0.9280115590676028</v>
      </c>
      <c r="AD42" s="224">
        <f>SUM(AD23:AD39)</f>
        <v>39</v>
      </c>
      <c r="AE42" s="222">
        <f>SUM(AE23:AE39)</f>
        <v>6313.2983540099995</v>
      </c>
      <c r="AF42" s="224">
        <f>SUM(AF23:AF39)</f>
        <v>2852.6925802000001</v>
      </c>
      <c r="AG42" s="221">
        <f t="shared" ref="AG42:AR42" si="12">SUM(AG23:AG39)</f>
        <v>1.3783042444525602</v>
      </c>
      <c r="AH42" s="220">
        <f t="shared" si="12"/>
        <v>14</v>
      </c>
      <c r="AI42" s="222">
        <f t="shared" si="12"/>
        <v>4450.9930000000004</v>
      </c>
      <c r="AJ42" s="222">
        <f t="shared" si="12"/>
        <v>1985.7492520000001</v>
      </c>
      <c r="AK42" s="221">
        <f>SUM(AK23:AK39)</f>
        <v>1</v>
      </c>
      <c r="AL42" s="225">
        <f>SUM(AL23:AL39)</f>
        <v>2</v>
      </c>
      <c r="AM42" s="225">
        <f t="shared" ref="AM42" si="13">SUM(AM23:AM39)</f>
        <v>40.5</v>
      </c>
      <c r="AN42" s="225">
        <f>SUM(AN23:AN39)</f>
        <v>17.00432</v>
      </c>
      <c r="AO42" s="221">
        <f>SUM(AO23:AO39)</f>
        <v>1</v>
      </c>
      <c r="AP42" s="226">
        <f>SUM(AP23:AP39)</f>
        <v>16</v>
      </c>
      <c r="AQ42" s="227">
        <f t="shared" si="12"/>
        <v>8405.2000000000007</v>
      </c>
      <c r="AR42" s="228">
        <f t="shared" si="12"/>
        <v>3931.0587999999998</v>
      </c>
      <c r="AS42" s="221">
        <f>SUM(AS23:AS39)</f>
        <v>0.99999999999999978</v>
      </c>
      <c r="AT42" s="229">
        <f>SUM(AT23:AT39)</f>
        <v>1</v>
      </c>
      <c r="AU42" s="230">
        <f>SUM(AU23:AU39)</f>
        <v>43.904000000000003</v>
      </c>
      <c r="AV42" s="230">
        <f>SUM(AV23:AV39)</f>
        <v>21.952000000000002</v>
      </c>
      <c r="AW42" s="221">
        <f>SUM(AW23:AW39)</f>
        <v>1</v>
      </c>
      <c r="AX42" s="226">
        <f>SUM(AX23:AX41)</f>
        <v>426</v>
      </c>
      <c r="AY42" s="222">
        <f>SUM(AY23:AY41)</f>
        <v>115109.12618501001</v>
      </c>
      <c r="AZ42" s="225">
        <f>SUM(AZ23:AZ41)</f>
        <v>49656.710343730003</v>
      </c>
      <c r="BA42" s="231">
        <f>SUM(BA23:BA41)</f>
        <v>0.99999999999999978</v>
      </c>
    </row>
    <row r="43" spans="1:55" x14ac:dyDescent="0.25">
      <c r="A43" s="3"/>
      <c r="B43" s="3"/>
      <c r="C43" s="84"/>
      <c r="D43" s="84"/>
      <c r="E43" s="3"/>
      <c r="F43" s="3"/>
      <c r="G43" s="84"/>
      <c r="H43" s="84"/>
      <c r="I43" s="3"/>
      <c r="J43" s="3"/>
      <c r="K43" s="87"/>
      <c r="L43" s="87"/>
      <c r="M43" s="3"/>
      <c r="N43" s="4"/>
      <c r="O43" s="127"/>
      <c r="P43" s="127"/>
      <c r="Q43" s="4"/>
      <c r="R43" s="4"/>
      <c r="S43" s="4"/>
      <c r="T43" s="4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Y43" s="82"/>
      <c r="AZ43" s="82"/>
    </row>
    <row r="44" spans="1:55" ht="15.75" customHeight="1" thickBot="1" x14ac:dyDescent="0.3">
      <c r="A44" s="269" t="s">
        <v>48</v>
      </c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4"/>
      <c r="O44" s="4"/>
      <c r="P44" s="4"/>
      <c r="Q44" s="4"/>
      <c r="R44" s="4"/>
      <c r="S44" s="4"/>
      <c r="T44" s="4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55" s="39" customFormat="1" ht="23.45" customHeight="1" x14ac:dyDescent="0.25">
      <c r="A45" s="278" t="s">
        <v>63</v>
      </c>
      <c r="B45" s="270" t="s">
        <v>64</v>
      </c>
      <c r="C45" s="271"/>
      <c r="D45" s="272"/>
      <c r="E45" s="273"/>
      <c r="F45" s="274" t="s">
        <v>21</v>
      </c>
      <c r="G45" s="271"/>
      <c r="H45" s="272"/>
      <c r="I45" s="273"/>
      <c r="J45" s="275" t="s">
        <v>18</v>
      </c>
      <c r="K45" s="276"/>
      <c r="L45" s="276"/>
      <c r="M45" s="277"/>
      <c r="N45" s="275" t="s">
        <v>28</v>
      </c>
      <c r="O45" s="276"/>
      <c r="P45" s="276"/>
      <c r="Q45" s="277"/>
      <c r="R45" s="275" t="s">
        <v>25</v>
      </c>
      <c r="S45" s="276"/>
      <c r="T45" s="276"/>
      <c r="U45" s="277"/>
      <c r="V45" s="274" t="s">
        <v>36</v>
      </c>
      <c r="W45" s="271"/>
      <c r="X45" s="271"/>
      <c r="Y45" s="272"/>
      <c r="Z45" s="275" t="s">
        <v>24</v>
      </c>
      <c r="AA45" s="276"/>
      <c r="AB45" s="276"/>
      <c r="AC45" s="277"/>
      <c r="AD45" s="275" t="s">
        <v>35</v>
      </c>
      <c r="AE45" s="276"/>
      <c r="AF45" s="276"/>
      <c r="AG45" s="277"/>
      <c r="AH45" s="275" t="s">
        <v>26</v>
      </c>
      <c r="AI45" s="276"/>
      <c r="AJ45" s="276"/>
      <c r="AK45" s="276"/>
      <c r="AL45" s="270" t="s">
        <v>57</v>
      </c>
      <c r="AM45" s="271"/>
      <c r="AN45" s="271"/>
      <c r="AO45" s="273"/>
      <c r="AP45" s="274" t="s">
        <v>46</v>
      </c>
      <c r="AQ45" s="271"/>
      <c r="AR45" s="271"/>
      <c r="AS45" s="272"/>
      <c r="AT45" s="250" t="s">
        <v>59</v>
      </c>
      <c r="AU45" s="251"/>
      <c r="AV45" s="251"/>
      <c r="AW45" s="252"/>
      <c r="AX45" s="275" t="s">
        <v>19</v>
      </c>
      <c r="AY45" s="276"/>
      <c r="AZ45" s="276"/>
      <c r="BA45" s="277"/>
    </row>
    <row r="46" spans="1:55" ht="58.5" thickBot="1" x14ac:dyDescent="0.3">
      <c r="A46" s="279"/>
      <c r="B46" s="168" t="s">
        <v>1</v>
      </c>
      <c r="C46" s="169" t="s">
        <v>27</v>
      </c>
      <c r="D46" s="169" t="s">
        <v>33</v>
      </c>
      <c r="E46" s="170" t="s">
        <v>4</v>
      </c>
      <c r="F46" s="166" t="s">
        <v>1</v>
      </c>
      <c r="G46" s="163" t="s">
        <v>27</v>
      </c>
      <c r="H46" s="164" t="s">
        <v>33</v>
      </c>
      <c r="I46" s="165" t="s">
        <v>4</v>
      </c>
      <c r="J46" s="162" t="s">
        <v>1</v>
      </c>
      <c r="K46" s="163" t="s">
        <v>27</v>
      </c>
      <c r="L46" s="164" t="s">
        <v>33</v>
      </c>
      <c r="M46" s="165" t="s">
        <v>4</v>
      </c>
      <c r="N46" s="162" t="s">
        <v>1</v>
      </c>
      <c r="O46" s="163" t="s">
        <v>27</v>
      </c>
      <c r="P46" s="164" t="s">
        <v>33</v>
      </c>
      <c r="Q46" s="165" t="s">
        <v>4</v>
      </c>
      <c r="R46" s="162" t="s">
        <v>1</v>
      </c>
      <c r="S46" s="163" t="s">
        <v>27</v>
      </c>
      <c r="T46" s="164" t="s">
        <v>33</v>
      </c>
      <c r="U46" s="165" t="s">
        <v>4</v>
      </c>
      <c r="V46" s="166" t="s">
        <v>1</v>
      </c>
      <c r="W46" s="163" t="s">
        <v>27</v>
      </c>
      <c r="X46" s="163" t="s">
        <v>33</v>
      </c>
      <c r="Y46" s="164" t="s">
        <v>4</v>
      </c>
      <c r="Z46" s="162" t="s">
        <v>1</v>
      </c>
      <c r="AA46" s="163" t="s">
        <v>27</v>
      </c>
      <c r="AB46" s="164" t="s">
        <v>33</v>
      </c>
      <c r="AC46" s="165" t="s">
        <v>4</v>
      </c>
      <c r="AD46" s="162" t="s">
        <v>1</v>
      </c>
      <c r="AE46" s="163" t="s">
        <v>27</v>
      </c>
      <c r="AF46" s="164" t="s">
        <v>33</v>
      </c>
      <c r="AG46" s="165" t="s">
        <v>4</v>
      </c>
      <c r="AH46" s="162" t="s">
        <v>1</v>
      </c>
      <c r="AI46" s="163" t="s">
        <v>27</v>
      </c>
      <c r="AJ46" s="164" t="s">
        <v>33</v>
      </c>
      <c r="AK46" s="164" t="s">
        <v>4</v>
      </c>
      <c r="AL46" s="162" t="s">
        <v>1</v>
      </c>
      <c r="AM46" s="163" t="s">
        <v>27</v>
      </c>
      <c r="AN46" s="163" t="s">
        <v>33</v>
      </c>
      <c r="AO46" s="165" t="s">
        <v>4</v>
      </c>
      <c r="AP46" s="166" t="s">
        <v>1</v>
      </c>
      <c r="AQ46" s="163" t="s">
        <v>27</v>
      </c>
      <c r="AR46" s="163" t="s">
        <v>33</v>
      </c>
      <c r="AS46" s="164" t="s">
        <v>4</v>
      </c>
      <c r="AT46" s="176" t="s">
        <v>1</v>
      </c>
      <c r="AU46" s="176" t="s">
        <v>27</v>
      </c>
      <c r="AV46" s="177" t="s">
        <v>33</v>
      </c>
      <c r="AW46" s="178" t="s">
        <v>4</v>
      </c>
      <c r="AX46" s="162" t="s">
        <v>1</v>
      </c>
      <c r="AY46" s="163" t="s">
        <v>27</v>
      </c>
      <c r="AZ46" s="164" t="s">
        <v>33</v>
      </c>
      <c r="BA46" s="165" t="s">
        <v>4</v>
      </c>
    </row>
    <row r="47" spans="1:55" s="23" customFormat="1" x14ac:dyDescent="0.25">
      <c r="A47" s="10" t="s">
        <v>22</v>
      </c>
      <c r="B47" s="158">
        <v>45</v>
      </c>
      <c r="C47" s="17">
        <v>8019.0439999999999</v>
      </c>
      <c r="D47" s="167">
        <v>3002.1837559999999</v>
      </c>
      <c r="E47" s="159">
        <f>C47/C56</f>
        <v>0.77179334569376512</v>
      </c>
      <c r="F47" s="158">
        <v>43</v>
      </c>
      <c r="G47" s="17">
        <v>8816.1363000000001</v>
      </c>
      <c r="H47" s="17">
        <v>3997.31027154</v>
      </c>
      <c r="I47" s="159">
        <f>G47/G56</f>
        <v>0.62220229345611611</v>
      </c>
      <c r="J47" s="158">
        <v>36</v>
      </c>
      <c r="K47" s="17">
        <v>6563.2341999999999</v>
      </c>
      <c r="L47" s="17">
        <v>2933.7225319999998</v>
      </c>
      <c r="M47" s="159">
        <f>K47/K56</f>
        <v>0.60579592157637763</v>
      </c>
      <c r="N47" s="158">
        <v>68</v>
      </c>
      <c r="O47" s="17">
        <v>20493.138496</v>
      </c>
      <c r="P47" s="17">
        <v>9305.0681550000008</v>
      </c>
      <c r="Q47" s="159">
        <f>O47/O56</f>
        <v>0.73641166381250756</v>
      </c>
      <c r="R47" s="158">
        <v>23</v>
      </c>
      <c r="S47" s="17">
        <v>9348.7999999999993</v>
      </c>
      <c r="T47" s="17">
        <v>4444.3539940000001</v>
      </c>
      <c r="U47" s="159">
        <f>S47/S56</f>
        <v>0.50451690989461273</v>
      </c>
      <c r="V47" s="158">
        <v>5</v>
      </c>
      <c r="W47" s="158">
        <v>490</v>
      </c>
      <c r="X47" s="158">
        <v>193.65922699999999</v>
      </c>
      <c r="Y47" s="159">
        <f>W47/W56</f>
        <v>7.7994428969359333E-2</v>
      </c>
      <c r="Z47" s="158">
        <v>19</v>
      </c>
      <c r="AA47" s="17">
        <v>6070.7</v>
      </c>
      <c r="AB47" s="17">
        <v>2205.3508979899998</v>
      </c>
      <c r="AC47" s="159">
        <f>AA47/AA56</f>
        <v>0.77623486388686436</v>
      </c>
      <c r="AD47" s="158">
        <v>25</v>
      </c>
      <c r="AE47" s="17">
        <v>3952.6451850100002</v>
      </c>
      <c r="AF47" s="17">
        <v>1787.903116</v>
      </c>
      <c r="AG47" s="159">
        <f>AE47/AE56</f>
        <v>0.62608243161823796</v>
      </c>
      <c r="AH47" s="158">
        <v>9</v>
      </c>
      <c r="AI47" s="17">
        <v>3885.9929999999999</v>
      </c>
      <c r="AJ47" s="17">
        <v>1859.849252</v>
      </c>
      <c r="AK47" s="92">
        <f>AI47/AI56</f>
        <v>0.87306203357318235</v>
      </c>
      <c r="AL47" s="160">
        <v>1</v>
      </c>
      <c r="AM47" s="161">
        <v>25</v>
      </c>
      <c r="AN47" s="161">
        <v>10.00432</v>
      </c>
      <c r="AO47" s="76">
        <f>AM47/AM56</f>
        <v>0.61728395061728392</v>
      </c>
      <c r="AP47" s="146">
        <v>12</v>
      </c>
      <c r="AQ47" s="158">
        <v>6275.2</v>
      </c>
      <c r="AR47" s="179">
        <v>3070.4753999999998</v>
      </c>
      <c r="AS47" s="92">
        <f>AQ47/AQ56</f>
        <v>0.74658544710417352</v>
      </c>
      <c r="AT47" s="7"/>
      <c r="AU47" s="7"/>
      <c r="AV47" s="7"/>
      <c r="AW47" s="7"/>
      <c r="AX47" s="93">
        <f>B47+F47+J47+N47+R47+Z47+AH47+AD47+V47+AP47+AL47+AT47</f>
        <v>286</v>
      </c>
      <c r="AY47" s="93">
        <f>C47+G47+K47+O47+S47+AA47+AI47+AE47+W47+AQ47+AM47+AU47</f>
        <v>73939.891181009996</v>
      </c>
      <c r="AZ47" s="93">
        <f>D47+H47+L47+P47+T47+AB47+AJ47+AF47+X47+AR47+AN47+AV47</f>
        <v>32809.880921530006</v>
      </c>
      <c r="BA47" s="76">
        <f>AZ47/AZ56</f>
        <v>0.6607273552821159</v>
      </c>
      <c r="BB47" s="107"/>
      <c r="BC47" s="107"/>
    </row>
    <row r="48" spans="1:55" ht="18" customHeight="1" x14ac:dyDescent="0.25">
      <c r="A48" s="10" t="s">
        <v>34</v>
      </c>
      <c r="B48" s="5">
        <v>4</v>
      </c>
      <c r="C48" s="6">
        <v>780</v>
      </c>
      <c r="D48" s="6">
        <v>223.758814</v>
      </c>
      <c r="E48" s="7">
        <f>C48/C56</f>
        <v>7.5071144346026381E-2</v>
      </c>
      <c r="F48" s="5">
        <v>5</v>
      </c>
      <c r="G48" s="6">
        <v>2660</v>
      </c>
      <c r="H48" s="6">
        <v>1245.3758</v>
      </c>
      <c r="I48" s="7">
        <f>G48/G56</f>
        <v>0.18773054819867846</v>
      </c>
      <c r="J48" s="5">
        <v>14</v>
      </c>
      <c r="K48" s="6">
        <v>3089.0111860000002</v>
      </c>
      <c r="L48" s="6">
        <v>1485.5754509999999</v>
      </c>
      <c r="M48" s="7">
        <f>K48/K56</f>
        <v>0.2851201589275314</v>
      </c>
      <c r="N48" s="5">
        <v>6</v>
      </c>
      <c r="O48" s="6">
        <v>459</v>
      </c>
      <c r="P48" s="6">
        <v>181.42117300000001</v>
      </c>
      <c r="Q48" s="7">
        <f>O48/O56</f>
        <v>1.649395741681621E-2</v>
      </c>
      <c r="R48" s="5">
        <v>4</v>
      </c>
      <c r="S48" s="6">
        <v>6600</v>
      </c>
      <c r="T48" s="6">
        <v>2150.337125</v>
      </c>
      <c r="U48" s="7">
        <f>S48/S56</f>
        <v>0.35617529579244867</v>
      </c>
      <c r="V48" s="7"/>
      <c r="W48" s="7"/>
      <c r="X48" s="7"/>
      <c r="Y48" s="7"/>
      <c r="Z48" s="5">
        <v>4</v>
      </c>
      <c r="AA48" s="6">
        <v>1250</v>
      </c>
      <c r="AB48" s="6">
        <v>236.87880000000001</v>
      </c>
      <c r="AC48" s="7">
        <f>AA48/AA56</f>
        <v>0.15983224008081118</v>
      </c>
      <c r="AD48" s="5">
        <v>3</v>
      </c>
      <c r="AE48" s="6">
        <v>360</v>
      </c>
      <c r="AF48" s="6">
        <v>144.81941</v>
      </c>
      <c r="AG48" s="7">
        <f>AE48/AE56</f>
        <v>5.7022491226212967E-2</v>
      </c>
      <c r="AH48" s="5">
        <v>2</v>
      </c>
      <c r="AI48" s="6">
        <v>340</v>
      </c>
      <c r="AJ48" s="6">
        <v>41</v>
      </c>
      <c r="AK48" s="13">
        <f>AI48/AI56</f>
        <v>7.6387448823217644E-2</v>
      </c>
      <c r="AL48" s="128"/>
      <c r="AM48" s="118"/>
      <c r="AN48" s="118"/>
      <c r="AO48" s="12"/>
      <c r="AP48" s="19">
        <v>1</v>
      </c>
      <c r="AQ48" s="118">
        <v>1000</v>
      </c>
      <c r="AR48" s="118">
        <v>300</v>
      </c>
      <c r="AS48" s="13">
        <f>AQ48/AQ56</f>
        <v>0.11897396849569314</v>
      </c>
      <c r="AT48" s="7"/>
      <c r="AU48" s="7"/>
      <c r="AV48" s="7"/>
      <c r="AW48" s="7"/>
      <c r="AX48" s="93">
        <f t="shared" ref="AX48:AX55" si="14">B48+F48+J48+N48+R48+Z48+AH48+AD48+V48+AP48+AL48+AT48</f>
        <v>43</v>
      </c>
      <c r="AY48" s="93">
        <f t="shared" ref="AY48:AY55" si="15">C48+G48+K48+O48+S48+AA48+AI48+AE48+W48+AQ48+AM48+AU48</f>
        <v>16538.011186</v>
      </c>
      <c r="AZ48" s="93">
        <f t="shared" ref="AZ48:AZ55" si="16">D48+H48+L48+P48+T48+AB48+AJ48+AF48+X48+AR48+AN48+AV48</f>
        <v>6009.1665730000004</v>
      </c>
      <c r="BA48" s="12">
        <f>AZ48/AZ56</f>
        <v>0.12101295785631994</v>
      </c>
      <c r="BB48" s="109"/>
      <c r="BC48" s="109"/>
    </row>
    <row r="49" spans="1:55" x14ac:dyDescent="0.25">
      <c r="A49" s="10" t="s">
        <v>42</v>
      </c>
      <c r="B49" s="5">
        <v>1</v>
      </c>
      <c r="C49" s="6">
        <v>45</v>
      </c>
      <c r="D49" s="6">
        <v>22.5</v>
      </c>
      <c r="E49" s="7">
        <f>C49/C56</f>
        <v>4.3310275584245994E-3</v>
      </c>
      <c r="F49" s="5">
        <v>6</v>
      </c>
      <c r="G49" s="6">
        <v>858</v>
      </c>
      <c r="H49" s="6">
        <v>365.60500000000002</v>
      </c>
      <c r="I49" s="7">
        <f>G49/G56</f>
        <v>6.0553688103182748E-2</v>
      </c>
      <c r="J49" s="5">
        <v>2</v>
      </c>
      <c r="K49" s="6">
        <v>60.322600000000001</v>
      </c>
      <c r="L49" s="6">
        <v>29.261299999999999</v>
      </c>
      <c r="M49" s="7">
        <f>K49/K56</f>
        <v>5.5678624204638623E-3</v>
      </c>
      <c r="N49" s="5">
        <v>6</v>
      </c>
      <c r="O49" s="6">
        <v>1207</v>
      </c>
      <c r="P49" s="6">
        <v>313.46429999999998</v>
      </c>
      <c r="Q49" s="7">
        <f>O49/O56</f>
        <v>4.337299913310929E-2</v>
      </c>
      <c r="R49" s="5">
        <v>1</v>
      </c>
      <c r="S49" s="6">
        <v>300</v>
      </c>
      <c r="T49" s="6">
        <v>150</v>
      </c>
      <c r="U49" s="7"/>
      <c r="V49" s="5">
        <v>1</v>
      </c>
      <c r="W49" s="6">
        <v>3000</v>
      </c>
      <c r="X49" s="6">
        <v>1500</v>
      </c>
      <c r="Y49" s="7">
        <f>W49/W56</f>
        <v>0.47751691205730201</v>
      </c>
      <c r="Z49" s="5"/>
      <c r="AA49" s="6"/>
      <c r="AB49" s="6"/>
      <c r="AC49" s="7"/>
      <c r="AD49" s="5">
        <v>3</v>
      </c>
      <c r="AE49" s="6">
        <v>492.49216899999999</v>
      </c>
      <c r="AF49" s="6">
        <v>222.46105</v>
      </c>
      <c r="AG49" s="7">
        <f>AE49/AE56</f>
        <v>7.8008695516058588E-2</v>
      </c>
      <c r="AH49" s="5">
        <v>1</v>
      </c>
      <c r="AI49" s="6">
        <v>90</v>
      </c>
      <c r="AJ49" s="6">
        <v>45</v>
      </c>
      <c r="AK49" s="13">
        <f>AI49/AI56</f>
        <v>2.0220207041439963E-2</v>
      </c>
      <c r="AL49" s="128"/>
      <c r="AM49" s="118"/>
      <c r="AN49" s="118"/>
      <c r="AO49" s="12"/>
      <c r="AP49" s="19"/>
      <c r="AQ49" s="7"/>
      <c r="AR49" s="7"/>
      <c r="AS49" s="13"/>
      <c r="AT49" s="7"/>
      <c r="AU49" s="7"/>
      <c r="AV49" s="7"/>
      <c r="AW49" s="7"/>
      <c r="AX49" s="93">
        <f t="shared" si="14"/>
        <v>21</v>
      </c>
      <c r="AY49" s="93">
        <f t="shared" si="15"/>
        <v>6052.8147690000005</v>
      </c>
      <c r="AZ49" s="93">
        <f t="shared" si="16"/>
        <v>2648.2916500000001</v>
      </c>
      <c r="BA49" s="12">
        <f>AZ49/AZ56</f>
        <v>5.3331456523878586E-2</v>
      </c>
      <c r="BB49" s="108"/>
      <c r="BC49" s="108"/>
    </row>
    <row r="50" spans="1:55" x14ac:dyDescent="0.25">
      <c r="A50" s="10" t="s">
        <v>43</v>
      </c>
      <c r="B50" s="5">
        <v>9</v>
      </c>
      <c r="C50" s="6">
        <v>1046.0999999999999</v>
      </c>
      <c r="D50" s="6">
        <v>238.40798699999999</v>
      </c>
      <c r="E50" s="7">
        <f>C50/C56</f>
        <v>0.10068195397484384</v>
      </c>
      <c r="F50" s="5">
        <v>6</v>
      </c>
      <c r="G50" s="6">
        <v>1301</v>
      </c>
      <c r="H50" s="6">
        <v>613.17499999999995</v>
      </c>
      <c r="I50" s="7">
        <f>G50/G56</f>
        <v>9.1818587671609275E-2</v>
      </c>
      <c r="J50" s="5">
        <v>5</v>
      </c>
      <c r="K50" s="6">
        <v>346.5</v>
      </c>
      <c r="L50" s="6">
        <v>111.32680000000001</v>
      </c>
      <c r="M50" s="7">
        <f>K50/K56</f>
        <v>3.1982446524034577E-2</v>
      </c>
      <c r="N50" s="5">
        <v>10</v>
      </c>
      <c r="O50" s="6">
        <v>2696.2345500000001</v>
      </c>
      <c r="P50" s="6">
        <v>1211.2253659999999</v>
      </c>
      <c r="Q50" s="7">
        <f>O50/O56</f>
        <v>9.688796917962661E-2</v>
      </c>
      <c r="R50" s="5">
        <v>5</v>
      </c>
      <c r="S50" s="6">
        <v>2281.4014990000001</v>
      </c>
      <c r="T50" s="6">
        <v>993.50163399999997</v>
      </c>
      <c r="U50" s="7">
        <f>S50/S56</f>
        <v>0.12311800814055467</v>
      </c>
      <c r="V50" s="5">
        <v>4</v>
      </c>
      <c r="W50" s="6">
        <v>2792.5</v>
      </c>
      <c r="X50" s="6">
        <v>1304</v>
      </c>
      <c r="Y50" s="7">
        <f>W50/W56</f>
        <v>0.44448865897333861</v>
      </c>
      <c r="Z50" s="5">
        <v>1</v>
      </c>
      <c r="AA50" s="6">
        <v>500</v>
      </c>
      <c r="AB50" s="6">
        <v>193.09185600000001</v>
      </c>
      <c r="AC50" s="7">
        <f>AA50/AA56</f>
        <v>6.3932896032324479E-2</v>
      </c>
      <c r="AD50" s="5">
        <v>3</v>
      </c>
      <c r="AE50" s="6">
        <v>648.95500000000004</v>
      </c>
      <c r="AF50" s="6">
        <v>324.47750000000002</v>
      </c>
      <c r="AG50" s="7">
        <f>AE50/AE56</f>
        <v>0.10279175220474177</v>
      </c>
      <c r="AH50" s="5">
        <v>2</v>
      </c>
      <c r="AI50" s="6">
        <v>135</v>
      </c>
      <c r="AJ50" s="6">
        <v>39.9</v>
      </c>
      <c r="AK50" s="13">
        <f>AI50/AI56</f>
        <v>3.0330310562159946E-2</v>
      </c>
      <c r="AL50" s="67">
        <v>1</v>
      </c>
      <c r="AM50" s="118">
        <v>15.5</v>
      </c>
      <c r="AN50" s="118">
        <v>7</v>
      </c>
      <c r="AO50" s="12">
        <f>AM50/AM56</f>
        <v>0.38271604938271603</v>
      </c>
      <c r="AP50" s="19">
        <v>2</v>
      </c>
      <c r="AQ50" s="5">
        <v>630</v>
      </c>
      <c r="AR50" s="5">
        <v>310.58339999999998</v>
      </c>
      <c r="AS50" s="13">
        <f>AQ50/AQ56</f>
        <v>7.4953600152286678E-2</v>
      </c>
      <c r="AT50" s="7"/>
      <c r="AU50" s="7"/>
      <c r="AV50" s="7"/>
      <c r="AW50" s="7"/>
      <c r="AX50" s="93">
        <f t="shared" si="14"/>
        <v>48</v>
      </c>
      <c r="AY50" s="93">
        <f t="shared" si="15"/>
        <v>12393.191048999999</v>
      </c>
      <c r="AZ50" s="93">
        <f t="shared" si="16"/>
        <v>5346.6895430000004</v>
      </c>
      <c r="BA50" s="12">
        <f>AZ50/AZ56</f>
        <v>0.10767195558283045</v>
      </c>
    </row>
    <row r="51" spans="1:55" x14ac:dyDescent="0.25">
      <c r="A51" s="10" t="s">
        <v>54</v>
      </c>
      <c r="B51" s="5">
        <v>1</v>
      </c>
      <c r="C51" s="6">
        <v>500</v>
      </c>
      <c r="D51" s="6">
        <v>250</v>
      </c>
      <c r="E51" s="7">
        <f>C51/C56</f>
        <v>4.8122528426939988E-2</v>
      </c>
      <c r="F51" s="5">
        <v>5</v>
      </c>
      <c r="G51" s="6">
        <v>521.60799999999995</v>
      </c>
      <c r="H51" s="6">
        <v>198.5823</v>
      </c>
      <c r="I51" s="7">
        <f>G51/G56</f>
        <v>3.6812690144667766E-2</v>
      </c>
      <c r="J51" s="5">
        <v>2</v>
      </c>
      <c r="K51" s="6">
        <v>260</v>
      </c>
      <c r="L51" s="6">
        <v>137</v>
      </c>
      <c r="M51" s="7">
        <f>K51/K56</f>
        <v>2.3998372572147156E-2</v>
      </c>
      <c r="N51" s="5">
        <v>9</v>
      </c>
      <c r="O51" s="6">
        <v>2973</v>
      </c>
      <c r="P51" s="6">
        <v>1352.3213920000001</v>
      </c>
      <c r="Q51" s="7">
        <f>O51/O56</f>
        <v>0.10683341045794029</v>
      </c>
      <c r="R51" s="5"/>
      <c r="S51" s="6"/>
      <c r="T51" s="6"/>
      <c r="U51" s="7"/>
      <c r="V51" s="7"/>
      <c r="W51" s="7"/>
      <c r="X51" s="7"/>
      <c r="Y51" s="7"/>
      <c r="Z51" s="5"/>
      <c r="AA51" s="6"/>
      <c r="AB51" s="6"/>
      <c r="AC51" s="7"/>
      <c r="AD51" s="5">
        <v>4</v>
      </c>
      <c r="AE51" s="6">
        <v>459.20600000000002</v>
      </c>
      <c r="AF51" s="6">
        <v>173.5315042</v>
      </c>
      <c r="AG51" s="7">
        <f>AE51/AE56</f>
        <v>7.2736305850067642E-2</v>
      </c>
      <c r="AH51" s="5"/>
      <c r="AI51" s="6"/>
      <c r="AJ51" s="6"/>
      <c r="AK51" s="13"/>
      <c r="AL51" s="128"/>
      <c r="AM51" s="118"/>
      <c r="AN51" s="118"/>
      <c r="AO51" s="12"/>
      <c r="AP51" s="19">
        <v>1</v>
      </c>
      <c r="AQ51" s="5">
        <v>500</v>
      </c>
      <c r="AR51" s="5">
        <v>250</v>
      </c>
      <c r="AS51" s="13">
        <f>AQ51/AQ56</f>
        <v>5.9486984247846569E-2</v>
      </c>
      <c r="AT51" s="30">
        <v>1</v>
      </c>
      <c r="AU51" s="131">
        <v>43.904000000000003</v>
      </c>
      <c r="AV51" s="174">
        <v>21.952000000000002</v>
      </c>
      <c r="AW51" s="173">
        <f>AU51/AU56</f>
        <v>1</v>
      </c>
      <c r="AX51" s="93">
        <f t="shared" si="14"/>
        <v>23</v>
      </c>
      <c r="AY51" s="93">
        <f t="shared" si="15"/>
        <v>5257.7180000000008</v>
      </c>
      <c r="AZ51" s="93">
        <f t="shared" si="16"/>
        <v>2383.3871962000003</v>
      </c>
      <c r="BA51" s="12">
        <f>AZ51/AZ56</f>
        <v>4.7996794701108236E-2</v>
      </c>
    </row>
    <row r="52" spans="1:55" ht="42.75" customHeight="1" x14ac:dyDescent="0.25">
      <c r="A52" s="10" t="s">
        <v>53</v>
      </c>
      <c r="B52" s="5"/>
      <c r="C52" s="6"/>
      <c r="D52" s="6"/>
      <c r="E52" s="7"/>
      <c r="F52" s="5">
        <v>1</v>
      </c>
      <c r="G52" s="6">
        <v>12.5</v>
      </c>
      <c r="H52" s="6">
        <v>2.5</v>
      </c>
      <c r="I52" s="7">
        <f>G52/G56</f>
        <v>8.8219242574566947E-4</v>
      </c>
      <c r="J52" s="5"/>
      <c r="K52" s="6"/>
      <c r="L52" s="6"/>
      <c r="M52" s="7"/>
      <c r="N52" s="5"/>
      <c r="O52" s="6"/>
      <c r="P52" s="6"/>
      <c r="Q52" s="7"/>
      <c r="R52" s="5"/>
      <c r="S52" s="6"/>
      <c r="T52" s="6"/>
      <c r="U52" s="7"/>
      <c r="V52" s="7"/>
      <c r="W52" s="7"/>
      <c r="X52" s="7"/>
      <c r="Y52" s="7"/>
      <c r="Z52" s="5"/>
      <c r="AA52" s="6"/>
      <c r="AB52" s="6"/>
      <c r="AC52" s="7"/>
      <c r="AD52" s="5"/>
      <c r="AE52" s="6"/>
      <c r="AF52" s="6"/>
      <c r="AG52" s="7"/>
      <c r="AH52" s="5"/>
      <c r="AI52" s="6"/>
      <c r="AJ52" s="6"/>
      <c r="AK52" s="13"/>
      <c r="AL52" s="128"/>
      <c r="AM52" s="118"/>
      <c r="AN52" s="118"/>
      <c r="AO52" s="12"/>
      <c r="AP52" s="19"/>
      <c r="AQ52" s="7"/>
      <c r="AR52" s="7"/>
      <c r="AS52" s="13"/>
      <c r="AT52" s="7"/>
      <c r="AU52" s="7"/>
      <c r="AV52" s="7"/>
      <c r="AW52" s="7"/>
      <c r="AX52" s="93">
        <f t="shared" si="14"/>
        <v>1</v>
      </c>
      <c r="AY52" s="93">
        <f t="shared" si="15"/>
        <v>12.5</v>
      </c>
      <c r="AZ52" s="93">
        <f t="shared" si="16"/>
        <v>2.5</v>
      </c>
      <c r="BA52" s="12">
        <f>AY52/AY56</f>
        <v>1.085926061145602E-4</v>
      </c>
    </row>
    <row r="53" spans="1:55" ht="22.5" customHeight="1" x14ac:dyDescent="0.25">
      <c r="A53" s="10" t="s">
        <v>50</v>
      </c>
      <c r="B53" s="5"/>
      <c r="C53" s="6"/>
      <c r="D53" s="6"/>
      <c r="E53" s="7"/>
      <c r="F53" s="5"/>
      <c r="G53" s="6"/>
      <c r="H53" s="6"/>
      <c r="I53" s="7"/>
      <c r="J53" s="5"/>
      <c r="K53" s="6"/>
      <c r="L53" s="6"/>
      <c r="M53" s="7"/>
      <c r="N53" s="5"/>
      <c r="O53" s="6"/>
      <c r="P53" s="6"/>
      <c r="Q53" s="7"/>
      <c r="R53" s="5"/>
      <c r="S53" s="6"/>
      <c r="T53" s="6"/>
      <c r="U53" s="7"/>
      <c r="V53" s="7"/>
      <c r="W53" s="7"/>
      <c r="X53" s="7"/>
      <c r="Y53" s="7"/>
      <c r="Z53" s="5"/>
      <c r="AA53" s="6"/>
      <c r="AB53" s="6"/>
      <c r="AC53" s="7"/>
      <c r="AD53" s="5">
        <v>1</v>
      </c>
      <c r="AE53" s="6">
        <v>400</v>
      </c>
      <c r="AF53" s="6">
        <v>200</v>
      </c>
      <c r="AG53" s="7">
        <f>AE53/AE56</f>
        <v>6.3358323584681076E-2</v>
      </c>
      <c r="AH53" s="5"/>
      <c r="AI53" s="6"/>
      <c r="AJ53" s="6"/>
      <c r="AK53" s="13"/>
      <c r="AL53" s="128"/>
      <c r="AM53" s="118"/>
      <c r="AN53" s="118"/>
      <c r="AO53" s="12"/>
      <c r="AP53" s="19"/>
      <c r="AQ53" s="7"/>
      <c r="AR53" s="7"/>
      <c r="AS53" s="13"/>
      <c r="AT53" s="7"/>
      <c r="AU53" s="7"/>
      <c r="AV53" s="7"/>
      <c r="AW53" s="7"/>
      <c r="AX53" s="93">
        <f t="shared" si="14"/>
        <v>1</v>
      </c>
      <c r="AY53" s="93">
        <f t="shared" si="15"/>
        <v>400</v>
      </c>
      <c r="AZ53" s="93">
        <f t="shared" si="16"/>
        <v>200</v>
      </c>
      <c r="BA53" s="12">
        <f>AZ53/AZ56</f>
        <v>4.0276120285980275E-3</v>
      </c>
    </row>
    <row r="54" spans="1:55" ht="22.5" customHeight="1" x14ac:dyDescent="0.25">
      <c r="A54" s="10" t="s">
        <v>55</v>
      </c>
      <c r="B54" s="5"/>
      <c r="C54" s="6"/>
      <c r="D54" s="6"/>
      <c r="E54" s="7"/>
      <c r="F54" s="5"/>
      <c r="G54" s="6"/>
      <c r="H54" s="6"/>
      <c r="I54" s="7"/>
      <c r="J54" s="5">
        <v>1</v>
      </c>
      <c r="K54" s="6">
        <v>134</v>
      </c>
      <c r="L54" s="6">
        <v>67</v>
      </c>
      <c r="M54" s="7">
        <f>K54/K56</f>
        <v>1.2368392017952767E-2</v>
      </c>
      <c r="N54" s="5"/>
      <c r="O54" s="6"/>
      <c r="P54" s="6"/>
      <c r="Q54" s="7"/>
      <c r="R54" s="5"/>
      <c r="S54" s="6"/>
      <c r="T54" s="6"/>
      <c r="U54" s="7"/>
      <c r="V54" s="7"/>
      <c r="W54" s="7"/>
      <c r="X54" s="7"/>
      <c r="Y54" s="7"/>
      <c r="Z54" s="5"/>
      <c r="AA54" s="6"/>
      <c r="AB54" s="6"/>
      <c r="AC54" s="7"/>
      <c r="AD54" s="5"/>
      <c r="AE54" s="6"/>
      <c r="AF54" s="6"/>
      <c r="AG54" s="7"/>
      <c r="AH54" s="5"/>
      <c r="AI54" s="6"/>
      <c r="AJ54" s="6"/>
      <c r="AK54" s="13"/>
      <c r="AL54" s="128"/>
      <c r="AM54" s="118"/>
      <c r="AN54" s="118"/>
      <c r="AO54" s="12"/>
      <c r="AP54" s="19"/>
      <c r="AQ54" s="7"/>
      <c r="AR54" s="7"/>
      <c r="AS54" s="13"/>
      <c r="AT54" s="7"/>
      <c r="AU54" s="7"/>
      <c r="AV54" s="7"/>
      <c r="AW54" s="7"/>
      <c r="AX54" s="93">
        <f t="shared" si="14"/>
        <v>1</v>
      </c>
      <c r="AY54" s="93">
        <f t="shared" si="15"/>
        <v>134</v>
      </c>
      <c r="AZ54" s="93">
        <f t="shared" si="16"/>
        <v>67</v>
      </c>
      <c r="BA54" s="12">
        <f>AZ54/AZ56</f>
        <v>1.3492500295803392E-3</v>
      </c>
    </row>
    <row r="55" spans="1:55" ht="44.25" customHeight="1" thickBot="1" x14ac:dyDescent="0.3">
      <c r="A55" s="10" t="s">
        <v>56</v>
      </c>
      <c r="B55" s="5"/>
      <c r="C55" s="6"/>
      <c r="D55" s="6"/>
      <c r="E55" s="7"/>
      <c r="F55" s="5"/>
      <c r="G55" s="6"/>
      <c r="H55" s="6"/>
      <c r="I55" s="7"/>
      <c r="J55" s="5">
        <v>2</v>
      </c>
      <c r="K55" s="6">
        <v>381</v>
      </c>
      <c r="L55" s="6">
        <v>190.3</v>
      </c>
      <c r="M55" s="7">
        <f>K55/K56</f>
        <v>3.5166845961492568E-2</v>
      </c>
      <c r="N55" s="5"/>
      <c r="O55" s="6"/>
      <c r="P55" s="6"/>
      <c r="Q55" s="7"/>
      <c r="R55" s="5"/>
      <c r="S55" s="6"/>
      <c r="T55" s="6"/>
      <c r="U55" s="7"/>
      <c r="V55" s="7"/>
      <c r="W55" s="7"/>
      <c r="X55" s="7"/>
      <c r="Y55" s="7"/>
      <c r="Z55" s="5"/>
      <c r="AA55" s="6"/>
      <c r="AB55" s="6"/>
      <c r="AC55" s="7"/>
      <c r="AD55" s="5"/>
      <c r="AE55" s="6"/>
      <c r="AF55" s="6"/>
      <c r="AG55" s="7"/>
      <c r="AH55" s="5"/>
      <c r="AI55" s="6"/>
      <c r="AJ55" s="6"/>
      <c r="AK55" s="13"/>
      <c r="AL55" s="128"/>
      <c r="AM55" s="118"/>
      <c r="AN55" s="118"/>
      <c r="AO55" s="12"/>
      <c r="AP55" s="19"/>
      <c r="AQ55" s="7"/>
      <c r="AR55" s="7"/>
      <c r="AS55" s="13"/>
      <c r="AT55" s="9"/>
      <c r="AU55" s="9"/>
      <c r="AV55" s="9"/>
      <c r="AW55" s="9"/>
      <c r="AX55" s="93">
        <f t="shared" si="14"/>
        <v>2</v>
      </c>
      <c r="AY55" s="93">
        <f t="shared" si="15"/>
        <v>381</v>
      </c>
      <c r="AZ55" s="93">
        <f t="shared" si="16"/>
        <v>190.3</v>
      </c>
      <c r="BA55" s="12">
        <f>AZ55/AZ56</f>
        <v>3.832272845211023E-3</v>
      </c>
    </row>
    <row r="56" spans="1:55" s="39" customFormat="1" ht="24.75" customHeight="1" thickBot="1" x14ac:dyDescent="0.3">
      <c r="A56" s="75" t="s">
        <v>2</v>
      </c>
      <c r="B56" s="104">
        <f>SUM(B47:B55)</f>
        <v>60</v>
      </c>
      <c r="C56" s="106">
        <f>SUM(C47:C55)</f>
        <v>10390.144</v>
      </c>
      <c r="D56" s="106">
        <f>SUM(D47:D55)</f>
        <v>3736.8505569999998</v>
      </c>
      <c r="E56" s="73">
        <f t="shared" ref="E56:Q56" si="17">SUM(E47:E55)</f>
        <v>0.99999999999999989</v>
      </c>
      <c r="F56" s="105">
        <f t="shared" ref="F56:L56" si="18">SUM(F47:F55)</f>
        <v>66</v>
      </c>
      <c r="G56" s="106">
        <f t="shared" si="18"/>
        <v>14169.2443</v>
      </c>
      <c r="H56" s="106">
        <f t="shared" si="18"/>
        <v>6422.5483715399996</v>
      </c>
      <c r="I56" s="72">
        <f t="shared" si="18"/>
        <v>1.0000000000000002</v>
      </c>
      <c r="J56" s="104">
        <f t="shared" si="18"/>
        <v>62</v>
      </c>
      <c r="K56" s="106">
        <f t="shared" si="18"/>
        <v>10834.067986</v>
      </c>
      <c r="L56" s="106">
        <f t="shared" si="18"/>
        <v>4954.1860829999996</v>
      </c>
      <c r="M56" s="72">
        <f t="shared" si="17"/>
        <v>1</v>
      </c>
      <c r="N56" s="104">
        <f>SUM(N47:N55)</f>
        <v>99</v>
      </c>
      <c r="O56" s="106">
        <f>SUM(O47:O55)</f>
        <v>27828.373046000001</v>
      </c>
      <c r="P56" s="106">
        <f>SUM(P47:P55)</f>
        <v>12363.500386000002</v>
      </c>
      <c r="Q56" s="72">
        <f t="shared" si="17"/>
        <v>1</v>
      </c>
      <c r="R56" s="104">
        <f>SUM(R47:R55)</f>
        <v>33</v>
      </c>
      <c r="S56" s="106">
        <f>SUM(S47:S55)</f>
        <v>18530.201498999999</v>
      </c>
      <c r="T56" s="106">
        <f>SUM(T47:T55)</f>
        <v>7738.1927530000003</v>
      </c>
      <c r="U56" s="72">
        <f t="shared" ref="U56" si="19">SUM(U47:U53)</f>
        <v>0.98381021382761602</v>
      </c>
      <c r="V56" s="104">
        <f>SUM(V47:V55)</f>
        <v>10</v>
      </c>
      <c r="W56" s="104">
        <f t="shared" ref="W56" si="20">SUM(W47:W55)</f>
        <v>6282.5</v>
      </c>
      <c r="X56" s="104">
        <f t="shared" ref="X56:AL56" si="21">SUM(X47:X55)</f>
        <v>2997.6592270000001</v>
      </c>
      <c r="Y56" s="74">
        <f t="shared" si="21"/>
        <v>1</v>
      </c>
      <c r="Z56" s="105">
        <f t="shared" si="21"/>
        <v>24</v>
      </c>
      <c r="AA56" s="114">
        <f t="shared" si="21"/>
        <v>7820.7</v>
      </c>
      <c r="AB56" s="114">
        <f t="shared" si="21"/>
        <v>2635.3215539899998</v>
      </c>
      <c r="AC56" s="72">
        <f t="shared" si="21"/>
        <v>1</v>
      </c>
      <c r="AD56" s="104">
        <f t="shared" si="21"/>
        <v>39</v>
      </c>
      <c r="AE56" s="106">
        <f t="shared" si="21"/>
        <v>6313.2983540100004</v>
      </c>
      <c r="AF56" s="106">
        <f t="shared" si="21"/>
        <v>2853.1925802000001</v>
      </c>
      <c r="AG56" s="110">
        <f t="shared" si="21"/>
        <v>1</v>
      </c>
      <c r="AH56" s="111">
        <f t="shared" si="21"/>
        <v>14</v>
      </c>
      <c r="AI56" s="112">
        <f t="shared" si="21"/>
        <v>4450.9930000000004</v>
      </c>
      <c r="AJ56" s="112">
        <f t="shared" si="21"/>
        <v>1985.7492520000001</v>
      </c>
      <c r="AK56" s="117">
        <f t="shared" si="21"/>
        <v>1</v>
      </c>
      <c r="AL56" s="129">
        <f t="shared" si="21"/>
        <v>2</v>
      </c>
      <c r="AM56" s="130">
        <f t="shared" ref="AM56:AO56" si="22">SUM(AM47:AM55)</f>
        <v>40.5</v>
      </c>
      <c r="AN56" s="130">
        <f t="shared" si="22"/>
        <v>17.00432</v>
      </c>
      <c r="AO56" s="119">
        <f t="shared" si="22"/>
        <v>1</v>
      </c>
      <c r="AP56" s="113">
        <f t="shared" ref="AP56:AS56" si="23">SUM(AP47:AP55)</f>
        <v>16</v>
      </c>
      <c r="AQ56" s="113">
        <f t="shared" si="23"/>
        <v>8405.2000000000007</v>
      </c>
      <c r="AR56" s="180">
        <f t="shared" si="23"/>
        <v>3931.0587999999998</v>
      </c>
      <c r="AS56" s="115">
        <f t="shared" si="23"/>
        <v>1</v>
      </c>
      <c r="AT56" s="175">
        <f>SUM(AT47:AT55)</f>
        <v>1</v>
      </c>
      <c r="AU56" s="182">
        <f t="shared" ref="AU56:AV56" si="24">SUM(AU47:AU55)</f>
        <v>43.904000000000003</v>
      </c>
      <c r="AV56" s="182">
        <f t="shared" si="24"/>
        <v>21.952000000000002</v>
      </c>
      <c r="AW56" s="34">
        <f>SUM(AW47:AW55)</f>
        <v>1</v>
      </c>
      <c r="AX56" s="181">
        <f>SUM(AX47:AX55)</f>
        <v>426</v>
      </c>
      <c r="AY56" s="114">
        <f>SUM(AY47:AY55)</f>
        <v>115109.12618501001</v>
      </c>
      <c r="AZ56" s="232">
        <f>SUM(AZ47:AZ55)</f>
        <v>49657.215883730008</v>
      </c>
      <c r="BA56" s="73">
        <f>SUM(BA47:BA55)</f>
        <v>1.0000582474557569</v>
      </c>
    </row>
    <row r="57" spans="1:55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82"/>
      <c r="AZ57" s="82"/>
      <c r="BA57" s="23"/>
    </row>
    <row r="58" spans="1:55" ht="15.75" customHeight="1" x14ac:dyDescent="0.25"/>
    <row r="59" spans="1:55" ht="15" customHeight="1" x14ac:dyDescent="0.25"/>
    <row r="60" spans="1:55" s="44" customFormat="1" ht="15.95" customHeight="1" thickBot="1" x14ac:dyDescent="0.3">
      <c r="A60" s="282" t="s">
        <v>49</v>
      </c>
      <c r="B60" s="282"/>
      <c r="C60" s="282"/>
      <c r="D60" s="282"/>
      <c r="E60" s="282"/>
      <c r="F60" s="282"/>
      <c r="G60" s="282"/>
      <c r="H60" s="282"/>
      <c r="I60" s="282"/>
      <c r="J60" s="282"/>
      <c r="K60" s="43"/>
      <c r="L60" s="43"/>
      <c r="M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 spans="1:55" s="188" customFormat="1" ht="22.5" customHeight="1" thickBot="1" x14ac:dyDescent="0.3">
      <c r="A61" s="280" t="s">
        <v>37</v>
      </c>
      <c r="B61" s="264" t="s">
        <v>64</v>
      </c>
      <c r="C61" s="265"/>
      <c r="D61" s="266"/>
      <c r="E61" s="187"/>
      <c r="F61" s="264" t="s">
        <v>21</v>
      </c>
      <c r="G61" s="265"/>
      <c r="H61" s="265"/>
      <c r="I61" s="266"/>
      <c r="J61" s="264" t="s">
        <v>18</v>
      </c>
      <c r="K61" s="265"/>
      <c r="L61" s="265"/>
      <c r="M61" s="267"/>
      <c r="N61" s="268" t="s">
        <v>28</v>
      </c>
      <c r="O61" s="265"/>
      <c r="P61" s="265"/>
      <c r="Q61" s="267"/>
      <c r="R61" s="283" t="s">
        <v>25</v>
      </c>
      <c r="S61" s="283"/>
      <c r="T61" s="283"/>
      <c r="U61" s="283"/>
      <c r="V61" s="264" t="s">
        <v>36</v>
      </c>
      <c r="W61" s="265"/>
      <c r="X61" s="265"/>
      <c r="Y61" s="267"/>
      <c r="Z61" s="284" t="s">
        <v>24</v>
      </c>
      <c r="AA61" s="249"/>
      <c r="AB61" s="249"/>
      <c r="AC61" s="254"/>
      <c r="AD61" s="253" t="s">
        <v>35</v>
      </c>
      <c r="AE61" s="249"/>
      <c r="AF61" s="249"/>
      <c r="AG61" s="285"/>
      <c r="AH61" s="289" t="s">
        <v>26</v>
      </c>
      <c r="AI61" s="290"/>
      <c r="AJ61" s="290"/>
      <c r="AK61" s="292"/>
      <c r="AL61" s="289" t="s">
        <v>57</v>
      </c>
      <c r="AM61" s="290"/>
      <c r="AN61" s="290"/>
      <c r="AO61" s="292"/>
      <c r="AP61" s="289" t="s">
        <v>46</v>
      </c>
      <c r="AQ61" s="290"/>
      <c r="AR61" s="290"/>
      <c r="AS61" s="291"/>
      <c r="AT61" s="253" t="s">
        <v>59</v>
      </c>
      <c r="AU61" s="249"/>
      <c r="AV61" s="249"/>
      <c r="AW61" s="254"/>
      <c r="AX61" s="286" t="s">
        <v>19</v>
      </c>
      <c r="AY61" s="287"/>
      <c r="AZ61" s="287"/>
      <c r="BA61" s="288"/>
    </row>
    <row r="62" spans="1:55" s="44" customFormat="1" ht="50.25" customHeight="1" thickBot="1" x14ac:dyDescent="0.3">
      <c r="A62" s="281"/>
      <c r="B62" s="147" t="s">
        <v>1</v>
      </c>
      <c r="C62" s="148" t="s">
        <v>27</v>
      </c>
      <c r="D62" s="149" t="s">
        <v>33</v>
      </c>
      <c r="E62" s="150" t="s">
        <v>4</v>
      </c>
      <c r="F62" s="151" t="s">
        <v>1</v>
      </c>
      <c r="G62" s="152" t="s">
        <v>27</v>
      </c>
      <c r="H62" s="152" t="s">
        <v>33</v>
      </c>
      <c r="I62" s="153" t="s">
        <v>4</v>
      </c>
      <c r="J62" s="151" t="s">
        <v>1</v>
      </c>
      <c r="K62" s="152" t="s">
        <v>27</v>
      </c>
      <c r="L62" s="152" t="s">
        <v>33</v>
      </c>
      <c r="M62" s="154" t="s">
        <v>4</v>
      </c>
      <c r="N62" s="155" t="s">
        <v>1</v>
      </c>
      <c r="O62" s="152" t="s">
        <v>27</v>
      </c>
      <c r="P62" s="152" t="s">
        <v>33</v>
      </c>
      <c r="Q62" s="154" t="s">
        <v>4</v>
      </c>
      <c r="R62" s="155" t="s">
        <v>1</v>
      </c>
      <c r="S62" s="152" t="s">
        <v>27</v>
      </c>
      <c r="T62" s="154" t="s">
        <v>33</v>
      </c>
      <c r="U62" s="156" t="s">
        <v>4</v>
      </c>
      <c r="V62" s="151" t="s">
        <v>1</v>
      </c>
      <c r="W62" s="152" t="s">
        <v>27</v>
      </c>
      <c r="X62" s="157" t="s">
        <v>33</v>
      </c>
      <c r="Y62" s="154" t="s">
        <v>4</v>
      </c>
      <c r="Z62" s="48" t="s">
        <v>1</v>
      </c>
      <c r="AA62" s="46" t="s">
        <v>27</v>
      </c>
      <c r="AB62" s="46" t="s">
        <v>33</v>
      </c>
      <c r="AC62" s="50" t="s">
        <v>4</v>
      </c>
      <c r="AD62" s="77" t="s">
        <v>1</v>
      </c>
      <c r="AE62" s="78" t="s">
        <v>27</v>
      </c>
      <c r="AF62" s="78" t="s">
        <v>33</v>
      </c>
      <c r="AG62" s="79" t="s">
        <v>4</v>
      </c>
      <c r="AH62" s="132" t="s">
        <v>1</v>
      </c>
      <c r="AI62" s="133" t="s">
        <v>27</v>
      </c>
      <c r="AJ62" s="133" t="s">
        <v>33</v>
      </c>
      <c r="AK62" s="134" t="s">
        <v>4</v>
      </c>
      <c r="AL62" s="132" t="s">
        <v>1</v>
      </c>
      <c r="AM62" s="133" t="s">
        <v>27</v>
      </c>
      <c r="AN62" s="133" t="s">
        <v>33</v>
      </c>
      <c r="AO62" s="134" t="s">
        <v>4</v>
      </c>
      <c r="AP62" s="132" t="s">
        <v>1</v>
      </c>
      <c r="AQ62" s="133" t="s">
        <v>27</v>
      </c>
      <c r="AR62" s="133" t="s">
        <v>33</v>
      </c>
      <c r="AS62" s="197" t="s">
        <v>4</v>
      </c>
      <c r="AT62" s="199" t="s">
        <v>1</v>
      </c>
      <c r="AU62" s="176" t="s">
        <v>27</v>
      </c>
      <c r="AV62" s="177" t="s">
        <v>33</v>
      </c>
      <c r="AW62" s="178" t="s">
        <v>4</v>
      </c>
      <c r="AX62" s="95" t="s">
        <v>1</v>
      </c>
      <c r="AY62" s="80" t="s">
        <v>27</v>
      </c>
      <c r="AZ62" s="80" t="s">
        <v>33</v>
      </c>
      <c r="BA62" s="81" t="s">
        <v>4</v>
      </c>
    </row>
    <row r="63" spans="1:55" s="23" customFormat="1" ht="34.5" customHeight="1" x14ac:dyDescent="0.25">
      <c r="A63" s="18" t="s">
        <v>38</v>
      </c>
      <c r="B63" s="135">
        <v>23</v>
      </c>
      <c r="C63" s="136">
        <v>1764.7</v>
      </c>
      <c r="D63" s="137">
        <v>531.02343800000006</v>
      </c>
      <c r="E63" s="138">
        <f>C63/C67</f>
        <v>0.16984365183004202</v>
      </c>
      <c r="F63" s="16">
        <v>20</v>
      </c>
      <c r="G63" s="17">
        <v>2427.33</v>
      </c>
      <c r="H63" s="139">
        <v>947.66517953999994</v>
      </c>
      <c r="I63" s="92">
        <f>G63/G67</f>
        <v>0.17130977126281885</v>
      </c>
      <c r="J63" s="140">
        <v>24</v>
      </c>
      <c r="K63" s="17">
        <v>2678.8267860000001</v>
      </c>
      <c r="L63" s="141">
        <v>1270.9297509999999</v>
      </c>
      <c r="M63" s="142">
        <f>K63/K67</f>
        <v>0.2472595510256751</v>
      </c>
      <c r="N63" s="143">
        <v>29</v>
      </c>
      <c r="O63" s="144">
        <v>4328.6975499999999</v>
      </c>
      <c r="P63" s="144">
        <v>1419.6046839999999</v>
      </c>
      <c r="Q63" s="145">
        <f>O63/O67</f>
        <v>0.15554978880169204</v>
      </c>
      <c r="R63" s="146">
        <v>8</v>
      </c>
      <c r="S63" s="17">
        <v>2526.8000000000002</v>
      </c>
      <c r="T63" s="139">
        <v>1129.347168</v>
      </c>
      <c r="U63" s="92">
        <f>S63/S67</f>
        <v>0.13636117233459991</v>
      </c>
      <c r="V63" s="135">
        <v>1</v>
      </c>
      <c r="W63" s="144">
        <v>1000</v>
      </c>
      <c r="X63" s="144">
        <v>500</v>
      </c>
      <c r="Y63" s="145">
        <f>W63/W67</f>
        <v>0.15917230401910068</v>
      </c>
      <c r="Z63" s="19">
        <v>5</v>
      </c>
      <c r="AA63" s="6">
        <v>612.5</v>
      </c>
      <c r="AB63" s="6">
        <v>135.90039400000001</v>
      </c>
      <c r="AC63" s="12">
        <f>AA63/AA67</f>
        <v>7.8317797639597481E-2</v>
      </c>
      <c r="AD63" s="16">
        <v>14</v>
      </c>
      <c r="AE63" s="17">
        <v>1543.447169</v>
      </c>
      <c r="AF63" s="17">
        <v>713.04295999999999</v>
      </c>
      <c r="AG63" s="92">
        <f>AE63/AE67</f>
        <v>0.24447556292340486</v>
      </c>
      <c r="AH63" s="16">
        <v>4</v>
      </c>
      <c r="AI63" s="17">
        <v>2740</v>
      </c>
      <c r="AJ63" s="17">
        <v>1203.3674530000001</v>
      </c>
      <c r="AK63" s="76">
        <f>AI63/AI67</f>
        <v>0.61559296992828338</v>
      </c>
      <c r="AL63" s="123">
        <v>1</v>
      </c>
      <c r="AM63" s="120">
        <v>15.5</v>
      </c>
      <c r="AN63" s="120">
        <v>7</v>
      </c>
      <c r="AO63" s="76">
        <f>AM63/AM67</f>
        <v>0.38271604938271603</v>
      </c>
      <c r="AP63" s="16">
        <v>2</v>
      </c>
      <c r="AQ63" s="17">
        <v>711</v>
      </c>
      <c r="AR63" s="17">
        <v>355.5</v>
      </c>
      <c r="AS63" s="92">
        <f>AQ63/AQ67</f>
        <v>8.4590491600437814E-2</v>
      </c>
      <c r="AT63" s="200"/>
      <c r="AU63" s="7"/>
      <c r="AV63" s="7"/>
      <c r="AW63" s="12"/>
      <c r="AX63" s="93">
        <f>B63+F63+J63+N63+R63+V63+Z63+AD63+AH63+AP63+AL63+AT63</f>
        <v>131</v>
      </c>
      <c r="AY63" s="214">
        <f>C63+G63+K63+O63+S63+W63+AA63+AE63+AI63+AQ63+AM63+AU63</f>
        <v>20348.801504999999</v>
      </c>
      <c r="AZ63" s="214">
        <f>D63+H63+L63+P63+T63+X63+AB63+AF63+AJ63+AR63+AN63+AV63</f>
        <v>8213.3810275399992</v>
      </c>
      <c r="BA63" s="76">
        <f>AY63/AY67</f>
        <v>0.17677835093886679</v>
      </c>
      <c r="BB63" s="86"/>
      <c r="BC63" s="86"/>
    </row>
    <row r="64" spans="1:55" s="23" customFormat="1" ht="24" customHeight="1" x14ac:dyDescent="0.25">
      <c r="A64" s="18" t="s">
        <v>39</v>
      </c>
      <c r="B64" s="63">
        <v>22</v>
      </c>
      <c r="C64" s="64">
        <v>3279.25</v>
      </c>
      <c r="D64" s="65">
        <v>1251.891149</v>
      </c>
      <c r="E64" s="66">
        <f>C64/C67</f>
        <v>0.31561160268808591</v>
      </c>
      <c r="F64" s="11">
        <v>38</v>
      </c>
      <c r="G64" s="6">
        <v>9202.0293000000001</v>
      </c>
      <c r="H64" s="26">
        <v>4298.6367739999996</v>
      </c>
      <c r="I64" s="13">
        <f>G64/G67</f>
        <v>0.64943684399597801</v>
      </c>
      <c r="J64" s="67">
        <v>32</v>
      </c>
      <c r="K64" s="6">
        <v>6830.2412000000004</v>
      </c>
      <c r="L64" s="83">
        <v>3058.9563320000002</v>
      </c>
      <c r="M64" s="58">
        <f>K64/K67</f>
        <v>0.63044105028934427</v>
      </c>
      <c r="N64" s="68">
        <v>51</v>
      </c>
      <c r="O64" s="64">
        <v>9935.1153959999992</v>
      </c>
      <c r="P64" s="64">
        <v>4358.8822600000003</v>
      </c>
      <c r="Q64" s="69">
        <f>O64/O67</f>
        <v>0.35701387858993266</v>
      </c>
      <c r="R64" s="19">
        <v>15</v>
      </c>
      <c r="S64" s="6">
        <v>7732</v>
      </c>
      <c r="T64" s="26">
        <v>2661.6299739999999</v>
      </c>
      <c r="U64" s="13">
        <f>S64/S67</f>
        <v>0.41726475561624438</v>
      </c>
      <c r="V64" s="63">
        <v>6</v>
      </c>
      <c r="W64" s="89">
        <v>3422.5</v>
      </c>
      <c r="X64" s="89">
        <v>1684</v>
      </c>
      <c r="Y64" s="69">
        <f>W64/W67</f>
        <v>0.54476721050537202</v>
      </c>
      <c r="Z64" s="19">
        <v>16</v>
      </c>
      <c r="AA64" s="6">
        <v>5545.2</v>
      </c>
      <c r="AB64" s="6">
        <v>1763.9776189900001</v>
      </c>
      <c r="AC64" s="12">
        <f>AA64/AA67</f>
        <v>0.70904139015689127</v>
      </c>
      <c r="AD64" s="11">
        <v>21</v>
      </c>
      <c r="AE64" s="6">
        <v>4093.2579519999999</v>
      </c>
      <c r="AF64" s="6">
        <v>1932.3576202000002</v>
      </c>
      <c r="AG64" s="13">
        <f>AE64/AE67</f>
        <v>0.64835490459596246</v>
      </c>
      <c r="AH64" s="11">
        <v>10</v>
      </c>
      <c r="AI64" s="6">
        <v>1710.9929999999999</v>
      </c>
      <c r="AJ64" s="6">
        <v>782.381799</v>
      </c>
      <c r="AK64" s="12">
        <f>AI64/AI67</f>
        <v>0.38440703007171656</v>
      </c>
      <c r="AL64" s="124"/>
      <c r="AM64" s="121"/>
      <c r="AN64" s="121"/>
      <c r="AO64" s="12"/>
      <c r="AP64" s="11">
        <v>9</v>
      </c>
      <c r="AQ64" s="6">
        <v>3564.2</v>
      </c>
      <c r="AR64" s="6">
        <v>1510.5588</v>
      </c>
      <c r="AS64" s="13">
        <f>AQ64/AQ67</f>
        <v>0.42404701851234944</v>
      </c>
      <c r="AT64" s="31">
        <v>1</v>
      </c>
      <c r="AU64" s="186">
        <v>43.904000000000003</v>
      </c>
      <c r="AV64" s="186">
        <v>21.952000000000002</v>
      </c>
      <c r="AW64" s="12">
        <f>AU64/AU67</f>
        <v>1</v>
      </c>
      <c r="AX64" s="93">
        <f t="shared" ref="AX64:AX66" si="25">B64+F64+J64+N64+R64+V64+Z64+AD64+AH64+AP64+AL64+AT64</f>
        <v>221</v>
      </c>
      <c r="AY64" s="214">
        <f t="shared" ref="AY64:AY66" si="26">C64+G64+K64+O64+S64+W64+AA64+AE64+AI64+AQ64+AM64+AU64</f>
        <v>55358.690847999998</v>
      </c>
      <c r="AZ64" s="214">
        <f t="shared" ref="AZ64:AZ66" si="27">D64+H64+L64+P64+T64+X64+AB64+AF64+AJ64+AR64+AN64+AV64</f>
        <v>23325.224327189997</v>
      </c>
      <c r="BA64" s="12">
        <f>AY64/AY67</f>
        <v>0.48092356082196586</v>
      </c>
      <c r="BB64" s="107"/>
      <c r="BC64" s="107"/>
    </row>
    <row r="65" spans="1:55" s="23" customFormat="1" ht="25.5" customHeight="1" x14ac:dyDescent="0.25">
      <c r="A65" s="18" t="s">
        <v>40</v>
      </c>
      <c r="B65" s="63">
        <v>14</v>
      </c>
      <c r="C65" s="64">
        <v>4996.1940000000004</v>
      </c>
      <c r="D65" s="65">
        <v>1930.91597</v>
      </c>
      <c r="E65" s="66">
        <f>C65/C67</f>
        <v>0.4808589755830141</v>
      </c>
      <c r="F65" s="11">
        <v>7</v>
      </c>
      <c r="G65" s="6">
        <v>2354.8850000000002</v>
      </c>
      <c r="H65" s="26">
        <v>1083.7464179999999</v>
      </c>
      <c r="I65" s="13">
        <f>G65/G67</f>
        <v>0.16619693684016729</v>
      </c>
      <c r="J65" s="67">
        <v>5</v>
      </c>
      <c r="K65" s="64">
        <v>935</v>
      </c>
      <c r="L65" s="64">
        <v>432.8</v>
      </c>
      <c r="M65" s="58">
        <f>K65/K67</f>
        <v>8.6301839826759971E-2</v>
      </c>
      <c r="N65" s="68">
        <v>15</v>
      </c>
      <c r="O65" s="64">
        <v>11285.560100000001</v>
      </c>
      <c r="P65" s="64">
        <v>5551.202859</v>
      </c>
      <c r="Q65" s="69">
        <f>O65/O67</f>
        <v>0.40554149828827907</v>
      </c>
      <c r="R65" s="19">
        <v>4</v>
      </c>
      <c r="S65" s="6">
        <v>2099.4014990000001</v>
      </c>
      <c r="T65" s="26">
        <v>868.75493300000005</v>
      </c>
      <c r="U65" s="13">
        <f>S65/S67</f>
        <v>0.11329620452930834</v>
      </c>
      <c r="V65" s="63">
        <v>2</v>
      </c>
      <c r="W65" s="64">
        <v>1710</v>
      </c>
      <c r="X65" s="64">
        <v>803.65922699999999</v>
      </c>
      <c r="Y65" s="69">
        <f>W65/W67</f>
        <v>0.27218463987266217</v>
      </c>
      <c r="Z65" s="19">
        <v>3</v>
      </c>
      <c r="AA65" s="6">
        <v>1663</v>
      </c>
      <c r="AB65" s="6">
        <v>735.44354099999998</v>
      </c>
      <c r="AC65" s="12">
        <f>AA65/AA67</f>
        <v>0.21264081220351119</v>
      </c>
      <c r="AD65" s="11">
        <v>4</v>
      </c>
      <c r="AE65" s="6">
        <v>676.59323300999995</v>
      </c>
      <c r="AF65" s="6">
        <v>207.792</v>
      </c>
      <c r="AG65" s="13">
        <f>AE65/AE67</f>
        <v>0.10716953248063275</v>
      </c>
      <c r="AH65" s="11"/>
      <c r="AI65" s="6"/>
      <c r="AJ65" s="6"/>
      <c r="AK65" s="12"/>
      <c r="AL65" s="124">
        <v>1</v>
      </c>
      <c r="AM65" s="121">
        <v>25</v>
      </c>
      <c r="AN65" s="121">
        <v>10.00432</v>
      </c>
      <c r="AO65" s="12">
        <f>AM65/AM67</f>
        <v>0.61728395061728392</v>
      </c>
      <c r="AP65" s="11">
        <v>4</v>
      </c>
      <c r="AQ65" s="6">
        <v>4000</v>
      </c>
      <c r="AR65" s="6">
        <v>2000</v>
      </c>
      <c r="AS65" s="13">
        <f>AQ65/AQ67</f>
        <v>0.47589587398277255</v>
      </c>
      <c r="AT65" s="200"/>
      <c r="AU65" s="7"/>
      <c r="AV65" s="7"/>
      <c r="AW65" s="12"/>
      <c r="AX65" s="93">
        <f t="shared" si="25"/>
        <v>59</v>
      </c>
      <c r="AY65" s="214">
        <f t="shared" si="26"/>
        <v>29745.63383201</v>
      </c>
      <c r="AZ65" s="214">
        <f t="shared" si="27"/>
        <v>13624.319268000001</v>
      </c>
      <c r="BA65" s="12">
        <f>AY65/AY67</f>
        <v>0.25841247186779187</v>
      </c>
      <c r="BB65" s="86"/>
      <c r="BC65" s="86"/>
    </row>
    <row r="66" spans="1:55" s="23" customFormat="1" ht="36" customHeight="1" thickBot="1" x14ac:dyDescent="0.3">
      <c r="A66" s="18" t="s">
        <v>41</v>
      </c>
      <c r="B66" s="97">
        <v>1</v>
      </c>
      <c r="C66" s="98">
        <v>350</v>
      </c>
      <c r="D66" s="99">
        <v>23.02</v>
      </c>
      <c r="E66" s="100">
        <f>C66/C67</f>
        <v>3.3685769898857992E-2</v>
      </c>
      <c r="F66" s="11">
        <v>1</v>
      </c>
      <c r="G66" s="6">
        <v>185</v>
      </c>
      <c r="H66" s="26">
        <v>92.5</v>
      </c>
      <c r="I66" s="15">
        <f>G66/G67</f>
        <v>1.3056447901035908E-2</v>
      </c>
      <c r="J66" s="67">
        <v>1</v>
      </c>
      <c r="K66" s="98">
        <v>390</v>
      </c>
      <c r="L66" s="98">
        <v>191.5</v>
      </c>
      <c r="M66" s="59">
        <f>K66/K67</f>
        <v>3.5997558858220736E-2</v>
      </c>
      <c r="N66" s="101">
        <v>4</v>
      </c>
      <c r="O66" s="98">
        <v>2279</v>
      </c>
      <c r="P66" s="98">
        <v>1033.810583</v>
      </c>
      <c r="Q66" s="102">
        <f>O66/O67</f>
        <v>8.1894834320096171E-2</v>
      </c>
      <c r="R66" s="29">
        <v>6</v>
      </c>
      <c r="S66" s="8">
        <v>6172</v>
      </c>
      <c r="T66" s="27">
        <v>3078.4606779999999</v>
      </c>
      <c r="U66" s="15">
        <f>S66/S67</f>
        <v>0.33307786751984741</v>
      </c>
      <c r="V66" s="97">
        <v>1</v>
      </c>
      <c r="W66" s="213">
        <v>150</v>
      </c>
      <c r="X66" s="213">
        <v>10</v>
      </c>
      <c r="Y66" s="102">
        <f>W66/W67</f>
        <v>2.3875845602865101E-2</v>
      </c>
      <c r="Z66" s="29"/>
      <c r="AA66" s="8"/>
      <c r="AB66" s="8"/>
      <c r="AC66" s="14">
        <f>AA66/AA67</f>
        <v>0</v>
      </c>
      <c r="AD66" s="96"/>
      <c r="AE66" s="8"/>
      <c r="AF66" s="8"/>
      <c r="AG66" s="15"/>
      <c r="AH66" s="20"/>
      <c r="AI66" s="21"/>
      <c r="AJ66" s="21"/>
      <c r="AK66" s="22"/>
      <c r="AL66" s="125"/>
      <c r="AM66" s="126"/>
      <c r="AN66" s="126"/>
      <c r="AO66" s="22"/>
      <c r="AP66" s="20">
        <v>1</v>
      </c>
      <c r="AQ66" s="21">
        <v>130</v>
      </c>
      <c r="AR66" s="21">
        <v>65</v>
      </c>
      <c r="AS66" s="183">
        <f>AQ66/AQ67</f>
        <v>1.5466615904440107E-2</v>
      </c>
      <c r="AT66" s="200"/>
      <c r="AU66" s="7"/>
      <c r="AV66" s="7"/>
      <c r="AW66" s="12"/>
      <c r="AX66" s="93">
        <f t="shared" si="25"/>
        <v>15</v>
      </c>
      <c r="AY66" s="214">
        <f t="shared" si="26"/>
        <v>9656</v>
      </c>
      <c r="AZ66" s="214">
        <f t="shared" si="27"/>
        <v>4494.2912610000003</v>
      </c>
      <c r="BA66" s="12">
        <f>AY66/AY67</f>
        <v>8.3885616371375468E-2</v>
      </c>
      <c r="BB66" s="107"/>
      <c r="BC66" s="107"/>
    </row>
    <row r="67" spans="1:55" s="45" customFormat="1" ht="21.75" customHeight="1" thickBot="1" x14ac:dyDescent="0.3">
      <c r="A67" s="189" t="s">
        <v>2</v>
      </c>
      <c r="B67" s="47">
        <f t="shared" ref="B67:M67" si="28">SUM(B63:B66)</f>
        <v>60</v>
      </c>
      <c r="C67" s="47">
        <f t="shared" si="28"/>
        <v>10390.144</v>
      </c>
      <c r="D67" s="103">
        <f>SUM(D63:D66)</f>
        <v>3736.8505570000002</v>
      </c>
      <c r="E67" s="51">
        <f t="shared" si="28"/>
        <v>1</v>
      </c>
      <c r="F67" s="40">
        <f t="shared" si="28"/>
        <v>66</v>
      </c>
      <c r="G67" s="42">
        <f>SUM(G63:G66)</f>
        <v>14169.2443</v>
      </c>
      <c r="H67" s="42">
        <f t="shared" si="28"/>
        <v>6422.5483715399996</v>
      </c>
      <c r="I67" s="41">
        <f t="shared" si="28"/>
        <v>1.0000000000000002</v>
      </c>
      <c r="J67" s="53">
        <f t="shared" si="28"/>
        <v>62</v>
      </c>
      <c r="K67" s="54">
        <f t="shared" si="28"/>
        <v>10834.067986</v>
      </c>
      <c r="L67" s="55">
        <f t="shared" si="28"/>
        <v>4954.1860830000005</v>
      </c>
      <c r="M67" s="36">
        <f t="shared" si="28"/>
        <v>1</v>
      </c>
      <c r="N67" s="57">
        <f>SUM(N63:N66)</f>
        <v>99</v>
      </c>
      <c r="O67" s="56">
        <f>SUM(O63:O66)</f>
        <v>27828.373046000001</v>
      </c>
      <c r="P67" s="56">
        <f>SUM(P63:P66)</f>
        <v>12363.500386000002</v>
      </c>
      <c r="Q67" s="52">
        <f>SUM(Q63:Q66)</f>
        <v>0.99999999999999989</v>
      </c>
      <c r="R67" s="35">
        <f>SUM(R63:R66)</f>
        <v>33</v>
      </c>
      <c r="S67" s="37">
        <f t="shared" ref="S67:U67" si="29">SUM(S63:S66)</f>
        <v>18530.201498999999</v>
      </c>
      <c r="T67" s="38">
        <f t="shared" si="29"/>
        <v>7738.1927529999994</v>
      </c>
      <c r="U67" s="49">
        <f t="shared" si="29"/>
        <v>1</v>
      </c>
      <c r="V67" s="47">
        <f t="shared" ref="V67:BA67" si="30">SUM(V63:V66)</f>
        <v>10</v>
      </c>
      <c r="W67" s="60">
        <f>SUM(W63:W66)</f>
        <v>6282.5</v>
      </c>
      <c r="X67" s="61">
        <f>SUM(X63:X66)</f>
        <v>2997.6592270000001</v>
      </c>
      <c r="Y67" s="62">
        <f t="shared" si="30"/>
        <v>1</v>
      </c>
      <c r="Z67" s="35">
        <f t="shared" si="30"/>
        <v>24</v>
      </c>
      <c r="AA67" s="37">
        <f t="shared" si="30"/>
        <v>7820.7</v>
      </c>
      <c r="AB67" s="37">
        <f t="shared" si="30"/>
        <v>2635.3215539900002</v>
      </c>
      <c r="AC67" s="34">
        <f t="shared" si="30"/>
        <v>0.99999999999999989</v>
      </c>
      <c r="AD67" s="33">
        <f t="shared" si="30"/>
        <v>39</v>
      </c>
      <c r="AE67" s="37">
        <f t="shared" si="30"/>
        <v>6313.2983540099995</v>
      </c>
      <c r="AF67" s="37">
        <f t="shared" si="30"/>
        <v>2853.1925802000001</v>
      </c>
      <c r="AG67" s="34">
        <f t="shared" si="30"/>
        <v>1</v>
      </c>
      <c r="AH67" s="33">
        <f>SUM(AH63:AH66)</f>
        <v>14</v>
      </c>
      <c r="AI67" s="37">
        <f t="shared" si="30"/>
        <v>4450.9930000000004</v>
      </c>
      <c r="AJ67" s="38">
        <f t="shared" si="30"/>
        <v>1985.7492520000001</v>
      </c>
      <c r="AK67" s="36">
        <f t="shared" ref="AK67:AS67" si="31">SUM(AK63:AK66)</f>
        <v>1</v>
      </c>
      <c r="AL67" s="122">
        <f t="shared" si="30"/>
        <v>2</v>
      </c>
      <c r="AM67" s="122">
        <f t="shared" si="30"/>
        <v>40.5</v>
      </c>
      <c r="AN67" s="122">
        <f t="shared" si="30"/>
        <v>17.00432</v>
      </c>
      <c r="AO67" s="122">
        <f t="shared" si="30"/>
        <v>1</v>
      </c>
      <c r="AP67" s="33">
        <f>SUM(AP63:AP66)</f>
        <v>16</v>
      </c>
      <c r="AQ67" s="37">
        <f>SUM(AQ63:AQ66)</f>
        <v>8405.2000000000007</v>
      </c>
      <c r="AR67" s="37">
        <f t="shared" si="31"/>
        <v>3931.0587999999998</v>
      </c>
      <c r="AS67" s="198">
        <f t="shared" si="31"/>
        <v>0.99999999999999989</v>
      </c>
      <c r="AT67" s="201">
        <f>SUM(AT63:AT66)</f>
        <v>1</v>
      </c>
      <c r="AU67" s="185">
        <f t="shared" ref="AU67:AV67" si="32">SUM(AU63:AU66)</f>
        <v>43.904000000000003</v>
      </c>
      <c r="AV67" s="185">
        <f t="shared" si="32"/>
        <v>21.952000000000002</v>
      </c>
      <c r="AW67" s="184">
        <f>SUM(AW63:AW66)</f>
        <v>1</v>
      </c>
      <c r="AX67" s="94">
        <f>SUM(AX63:AX66)</f>
        <v>426</v>
      </c>
      <c r="AY67" s="210">
        <f>SUM(AY63:AY66)</f>
        <v>115109.12618501</v>
      </c>
      <c r="AZ67" s="233">
        <f>SUM(AZ63:AZ66)</f>
        <v>49657.215883729994</v>
      </c>
      <c r="BA67" s="34">
        <f t="shared" si="30"/>
        <v>1</v>
      </c>
    </row>
    <row r="68" spans="1:55" x14ac:dyDescent="0.25"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116"/>
      <c r="AZ68" s="116"/>
      <c r="BA68" s="2"/>
    </row>
    <row r="69" spans="1:55" x14ac:dyDescent="0.25"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85"/>
      <c r="AZ69" s="85"/>
      <c r="BA69" s="2"/>
    </row>
    <row r="70" spans="1:55" x14ac:dyDescent="0.25">
      <c r="AY70" s="82"/>
      <c r="AZ70" s="82"/>
    </row>
  </sheetData>
  <mergeCells count="68">
    <mergeCell ref="AX61:BA61"/>
    <mergeCell ref="AX21:BA21"/>
    <mergeCell ref="AX45:BA45"/>
    <mergeCell ref="AH45:AK45"/>
    <mergeCell ref="AH21:AK21"/>
    <mergeCell ref="AP61:AS61"/>
    <mergeCell ref="AP45:AS45"/>
    <mergeCell ref="AP21:AS21"/>
    <mergeCell ref="AH61:AK61"/>
    <mergeCell ref="AL21:AO21"/>
    <mergeCell ref="AL45:AO45"/>
    <mergeCell ref="AL61:AO61"/>
    <mergeCell ref="R21:U21"/>
    <mergeCell ref="Z21:AC21"/>
    <mergeCell ref="AD21:AG21"/>
    <mergeCell ref="AD45:AG45"/>
    <mergeCell ref="R61:U61"/>
    <mergeCell ref="V61:Y61"/>
    <mergeCell ref="Z61:AC61"/>
    <mergeCell ref="AD61:AG61"/>
    <mergeCell ref="R45:U45"/>
    <mergeCell ref="Z45:AC45"/>
    <mergeCell ref="V21:Y21"/>
    <mergeCell ref="V45:Y45"/>
    <mergeCell ref="F61:I61"/>
    <mergeCell ref="J61:M61"/>
    <mergeCell ref="N61:Q61"/>
    <mergeCell ref="N21:Q21"/>
    <mergeCell ref="A44:M44"/>
    <mergeCell ref="B45:E45"/>
    <mergeCell ref="F45:I45"/>
    <mergeCell ref="J45:M45"/>
    <mergeCell ref="A45:A46"/>
    <mergeCell ref="A61:A62"/>
    <mergeCell ref="B61:D61"/>
    <mergeCell ref="A60:J60"/>
    <mergeCell ref="N45:Q45"/>
    <mergeCell ref="A1:E1"/>
    <mergeCell ref="AT21:AW21"/>
    <mergeCell ref="AT45:AW45"/>
    <mergeCell ref="AT61:AW61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2023-05-02T01:44:43Z</dcterms:modified>
</cp:coreProperties>
</file>